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240" windowWidth="28830" windowHeight="6285"/>
  </bookViews>
  <sheets>
    <sheet name="Rozpočet_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Rozpočet_Položky!#REF!</definedName>
    <definedName name="HSV">#REF!</definedName>
    <definedName name="HSV0">Rozpočet_Položky!#REF!</definedName>
    <definedName name="HZS">#REF!</definedName>
    <definedName name="HZS0">Rozpočet_Položky!#REF!</definedName>
    <definedName name="JKSO">#REF!</definedName>
    <definedName name="MJ">#REF!</definedName>
    <definedName name="Mont">#REF!</definedName>
    <definedName name="Montaz0">Rozpočet_Položky!#REF!</definedName>
    <definedName name="NazevDilu">#REF!</definedName>
    <definedName name="nazevobjektu">#REF!</definedName>
    <definedName name="nazevstavby">#REF!</definedName>
    <definedName name="_xlnm.Print_Titles" localSheetId="0">Rozpočet_Položky!$1:$6</definedName>
    <definedName name="Objednatel">#REF!</definedName>
    <definedName name="_xlnm.Print_Area" localSheetId="0">Rozpočet_Položky!$A$1:$J$44</definedName>
    <definedName name="PocetMJ">#REF!</definedName>
    <definedName name="Poznamka">#REF!</definedName>
    <definedName name="Projektant">#REF!</definedName>
    <definedName name="PSV">#REF!</definedName>
    <definedName name="PSV0">Rozpočet_Položky!#REF!</definedName>
    <definedName name="SloupecCC">Rozpočet_Položky!$H$6</definedName>
    <definedName name="SloupecCisloPol">Rozpočet_Položky!$B$6</definedName>
    <definedName name="SloupecJC">Rozpočet_Položky!$G$6</definedName>
    <definedName name="SloupecMJ">Rozpočet_Položky!$E$6</definedName>
    <definedName name="SloupecMnozstvi">Rozpočet_Položky!$F$6</definedName>
    <definedName name="SloupecNazPol">Rozpočet_Položky!$D$6</definedName>
    <definedName name="SloupecPC">Rozpočet_Položky!$A$6</definedName>
    <definedName name="solver_lin" localSheetId="0" hidden="1">0</definedName>
    <definedName name="solver_num" localSheetId="0" hidden="1">0</definedName>
    <definedName name="solver_opt" localSheetId="0" hidden="1">Rozpočet_Položky!#REF!</definedName>
    <definedName name="solver_typ" localSheetId="0" hidden="1">1</definedName>
    <definedName name="solver_val" localSheetId="0" hidden="1">0</definedName>
    <definedName name="Typ">Rozpočet_Položky!#REF!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J64" i="3" l="1"/>
  <c r="H64" i="3"/>
  <c r="J63" i="3"/>
  <c r="H63" i="3"/>
  <c r="J62" i="3"/>
  <c r="H62" i="3"/>
  <c r="J61" i="3"/>
  <c r="H61" i="3"/>
  <c r="J60" i="3"/>
  <c r="H60" i="3"/>
  <c r="J59" i="3"/>
  <c r="H59" i="3"/>
  <c r="J58" i="3"/>
  <c r="H58" i="3"/>
  <c r="H65" i="3" s="1"/>
  <c r="J53" i="3"/>
  <c r="H53" i="3"/>
  <c r="J52" i="3"/>
  <c r="H52" i="3"/>
  <c r="H55" i="3" s="1"/>
  <c r="J46" i="3"/>
  <c r="H46" i="3"/>
  <c r="J45" i="3"/>
  <c r="H45" i="3"/>
  <c r="J44" i="3"/>
  <c r="H44" i="3"/>
  <c r="J43" i="3"/>
  <c r="H43" i="3"/>
  <c r="J42" i="3"/>
  <c r="H42" i="3"/>
  <c r="J41" i="3"/>
  <c r="H41" i="3"/>
  <c r="J40" i="3"/>
  <c r="H40" i="3"/>
  <c r="J39" i="3"/>
  <c r="H39" i="3"/>
  <c r="J37" i="3"/>
  <c r="H37" i="3"/>
  <c r="J36" i="3"/>
  <c r="H36" i="3"/>
  <c r="J35" i="3"/>
  <c r="H35" i="3"/>
  <c r="J34" i="3"/>
  <c r="H34" i="3"/>
  <c r="J33" i="3"/>
  <c r="H33" i="3"/>
  <c r="J29" i="3"/>
  <c r="H29" i="3"/>
  <c r="J28" i="3"/>
  <c r="H28" i="3"/>
  <c r="J27" i="3"/>
  <c r="H27" i="3"/>
  <c r="J26" i="3"/>
  <c r="H26" i="3"/>
  <c r="J25" i="3"/>
  <c r="H25" i="3"/>
  <c r="J24" i="3"/>
  <c r="H24" i="3"/>
  <c r="J23" i="3"/>
  <c r="H23" i="3"/>
  <c r="J22" i="3"/>
  <c r="H22" i="3"/>
  <c r="J21" i="3"/>
  <c r="H21" i="3"/>
  <c r="J20" i="3"/>
  <c r="H20" i="3"/>
  <c r="J19" i="3"/>
  <c r="H19" i="3"/>
  <c r="J18" i="3"/>
  <c r="H18" i="3"/>
  <c r="J17" i="3"/>
  <c r="H17" i="3"/>
  <c r="J16" i="3"/>
  <c r="H16" i="3"/>
  <c r="J15" i="3"/>
  <c r="H15" i="3"/>
  <c r="J14" i="3"/>
  <c r="H14" i="3"/>
  <c r="J13" i="3"/>
  <c r="H13" i="3"/>
  <c r="J12" i="3"/>
  <c r="H12" i="3"/>
  <c r="J11" i="3"/>
  <c r="H11" i="3"/>
  <c r="J10" i="3"/>
  <c r="H10" i="3"/>
  <c r="J9" i="3"/>
  <c r="H9" i="3"/>
  <c r="J48" i="3" l="1"/>
  <c r="J66" i="3" s="1"/>
  <c r="H48" i="3"/>
  <c r="H66" i="3" s="1"/>
  <c r="A37" i="3"/>
  <c r="A31" i="3" l="1"/>
  <c r="A10" i="3"/>
  <c r="A12" i="3" s="1"/>
  <c r="A13" i="3" s="1"/>
  <c r="A14" i="3" s="1"/>
  <c r="A15" i="3" s="1"/>
  <c r="A16" i="3" s="1"/>
  <c r="A17" i="3" s="1"/>
  <c r="A18" i="3" s="1"/>
  <c r="A19" i="3" l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3" i="3" s="1"/>
  <c r="D48" i="3"/>
  <c r="BC44" i="3"/>
  <c r="BB44" i="3"/>
  <c r="BA44" i="3"/>
  <c r="AZ44" i="3"/>
  <c r="AY44" i="3"/>
  <c r="BC31" i="3"/>
  <c r="BB31" i="3"/>
  <c r="BA31" i="3"/>
  <c r="AZ31" i="3"/>
  <c r="AY31" i="3"/>
  <c r="BC28" i="3"/>
  <c r="BB28" i="3"/>
  <c r="BA28" i="3"/>
  <c r="AZ28" i="3"/>
  <c r="AY28" i="3"/>
  <c r="BC24" i="3"/>
  <c r="BB24" i="3"/>
  <c r="BA24" i="3"/>
  <c r="AZ24" i="3"/>
  <c r="AY24" i="3"/>
  <c r="BC23" i="3"/>
  <c r="BB23" i="3"/>
  <c r="BA23" i="3"/>
  <c r="AZ23" i="3"/>
  <c r="AY23" i="3"/>
  <c r="BC17" i="3"/>
  <c r="BB17" i="3"/>
  <c r="BA17" i="3"/>
  <c r="AZ17" i="3"/>
  <c r="AY17" i="3"/>
  <c r="BC16" i="3"/>
  <c r="BB16" i="3"/>
  <c r="BA16" i="3"/>
  <c r="AZ16" i="3"/>
  <c r="AY16" i="3"/>
  <c r="BC12" i="3"/>
  <c r="BA12" i="3"/>
  <c r="AZ12" i="3"/>
  <c r="AY12" i="3"/>
  <c r="BB12" i="3"/>
  <c r="BC9" i="3"/>
  <c r="BA9" i="3"/>
  <c r="AZ9" i="3"/>
  <c r="AY9" i="3"/>
  <c r="A34" i="3" l="1"/>
  <c r="A35" i="3" s="1"/>
  <c r="BA46" i="3"/>
  <c r="BC46" i="3"/>
  <c r="AY46" i="3"/>
  <c r="AZ46" i="3"/>
  <c r="BB9" i="3"/>
  <c r="BB46" i="3" s="1"/>
  <c r="A38" i="3" l="1"/>
  <c r="A39" i="3" s="1"/>
  <c r="A42" i="3" s="1"/>
  <c r="A44" i="3" s="1"/>
  <c r="A46" i="3" s="1"/>
  <c r="A52" i="3" s="1"/>
  <c r="A53" i="3" s="1"/>
  <c r="A58" i="3" s="1"/>
  <c r="A59" i="3" s="1"/>
  <c r="A60" i="3" s="1"/>
  <c r="A61" i="3" s="1"/>
  <c r="A62" i="3" s="1"/>
  <c r="A63" i="3" s="1"/>
  <c r="A64" i="3" s="1"/>
  <c r="A36" i="3"/>
  <c r="A40" i="3" l="1"/>
  <c r="A43" i="3" s="1"/>
  <c r="A45" i="3" s="1"/>
  <c r="A41" i="3" l="1"/>
</calcChain>
</file>

<file path=xl/sharedStrings.xml><?xml version="1.0" encoding="utf-8"?>
<sst xmlns="http://schemas.openxmlformats.org/spreadsheetml/2006/main" count="120" uniqueCount="75">
  <si>
    <t>HZS</t>
  </si>
  <si>
    <t>P.č.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</si>
  <si>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</si>
  <si>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</si>
  <si>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</si>
  <si>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</si>
  <si>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</si>
  <si>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</si>
  <si>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</si>
  <si>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</si>
  <si>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M21</t>
  </si>
  <si>
    <t>Elektromontáže</t>
  </si>
  <si>
    <t>m</t>
  </si>
  <si>
    <t>kus</t>
  </si>
  <si>
    <t xml:space="preserve">Ukončení vodičů v rozvaděči + zapojení do 16 mm2 </t>
  </si>
  <si>
    <t xml:space="preserve">Část: </t>
  </si>
  <si>
    <t>Silnoproudé elekroinstalace</t>
  </si>
  <si>
    <t>Č. položky mont (RTS)</t>
  </si>
  <si>
    <t xml:space="preserve">Vodič CYY 6 mm2 uložený pod omítkou </t>
  </si>
  <si>
    <t xml:space="preserve">Kabel CYKY-J 5 x 10 mm2 uložený pevně </t>
  </si>
  <si>
    <t xml:space="preserve">Kabel CYKY-J 3 x 1,5 mm2 pod omítkou </t>
  </si>
  <si>
    <t xml:space="preserve">Kabel CYKY-J 3 x 2,5 mm2 pod omítkou </t>
  </si>
  <si>
    <t xml:space="preserve">Trubka ohebná pod omítku, prům. 23 mm                                                                           </t>
  </si>
  <si>
    <t>Drobný instalační materiál</t>
  </si>
  <si>
    <t>kpl</t>
  </si>
  <si>
    <t>Demontáž</t>
  </si>
  <si>
    <t>Demontáž svítidel</t>
  </si>
  <si>
    <t>Revize prohlídky, zkoušky, zkušební provoz</t>
  </si>
  <si>
    <t>Zajištění pracoviště</t>
  </si>
  <si>
    <t>Doprava materiálu</t>
  </si>
  <si>
    <t>Likvidace odpadu</t>
  </si>
  <si>
    <t>Nepředvídatelné a pomocné výkony</t>
  </si>
  <si>
    <t>Kordinace s jinými profesemi</t>
  </si>
  <si>
    <t xml:space="preserve">Dokumentace skutečného provedení </t>
  </si>
  <si>
    <t xml:space="preserve">Dodávka </t>
  </si>
  <si>
    <t xml:space="preserve">Montáže </t>
  </si>
  <si>
    <t xml:space="preserve">Vodič CYY 10 mm2 uložený pod omítkou </t>
  </si>
  <si>
    <t xml:space="preserve">  </t>
  </si>
  <si>
    <t xml:space="preserve">Krabice přístrojová KPR 68  vč. zapojení </t>
  </si>
  <si>
    <t>Krabice přístrojová KP 68  KA vč. zapojení s víčkem</t>
  </si>
  <si>
    <t xml:space="preserve">Krabice přístrojová KP 68  KA vč. zapojení </t>
  </si>
  <si>
    <t>Demontáž zásuvek a vypínačů</t>
  </si>
  <si>
    <t xml:space="preserve">Kabel CYKY-O 2 x 1,5 mm2 pod omítkou </t>
  </si>
  <si>
    <t>Projekt:</t>
  </si>
  <si>
    <t>Jistič 3x32A/B do rozvaděče Rstáv.,vč. zapojení</t>
  </si>
  <si>
    <t>A</t>
  </si>
  <si>
    <t>B</t>
  </si>
  <si>
    <t>B1</t>
  </si>
  <si>
    <t>N</t>
  </si>
  <si>
    <t>Svítidlo nouzové stropní vestavné s piktogramem, LED, s nouzovým modulem 1hod., IP20</t>
  </si>
  <si>
    <t>Svítidlo přisazené hliníkové opálové LED 29W, IP20</t>
  </si>
  <si>
    <t xml:space="preserve">Svítidla </t>
  </si>
  <si>
    <t>Všechna svítidla budou před objednáním vyvzorkována a odsouhlasena architektem a investorem, všechna svítidla jsou včetně zdroje</t>
  </si>
  <si>
    <t>Svítidlo vestavné opákové LED 43W, DALI  stmívatelný LED,IP20</t>
  </si>
  <si>
    <t>Svodič přepětí třídy C v krabici</t>
  </si>
  <si>
    <t xml:space="preserve">Trubka ohebná pod omítku, prům. 40 mm                                                                           </t>
  </si>
  <si>
    <t>Rozváděč R1,zapuštěný, zapojení dle výkresu, vč, montáže  a zapravení</t>
  </si>
  <si>
    <t xml:space="preserve">Trubka ohebná pod omítku, prům. 50 mm s protahovacím drátem                                                                           </t>
  </si>
  <si>
    <t>Krabice podlahová 12-ti modulová, vč. rámu, náplň 6ks zásuvek 230V s přepěť ochranou barva bordó, 2ks RJ45 pro IT, záslepky</t>
  </si>
  <si>
    <t>Spínač jednopólový č.1, pod omítku barva titan</t>
  </si>
  <si>
    <t>Závuvka jednonásobná pod omítku 16A, 230V 2P+Z barva titan, vč. rámečku</t>
  </si>
  <si>
    <t>Závuvka jednonásobná pod omítku se svodičem přepětí  16A, 230V 2P+Z barva titan, vč. rámečku</t>
  </si>
  <si>
    <t>Závuvka jednonásobná pod omítku 16A, 230V 2P+Z barva titan</t>
  </si>
  <si>
    <t>Zásuvka dvojnásobná pod omítku 16A,230V 2P+Z barva titan, č. rámečku</t>
  </si>
  <si>
    <t>Zásuvka dvojnásobná pod omítku se svodičem přepětí 16A,230V 2P+Z barva titan, č. rámečku</t>
  </si>
  <si>
    <t xml:space="preserve">Dvojrámeček barva titan, </t>
  </si>
  <si>
    <t xml:space="preserve">Trojrámeček barva titan, </t>
  </si>
  <si>
    <t>Celkem</t>
  </si>
  <si>
    <t>Svítidlo přisazené hliníkové opálové LED 42W, IP20, DALI stmívatelné</t>
  </si>
  <si>
    <t xml:space="preserve">Vodič CYY 25 mm2 uložený pod omítkou </t>
  </si>
  <si>
    <t xml:space="preserve">Kabel JYTY- 4X1 mm2 pod omítkou </t>
  </si>
  <si>
    <t>Konzole pro svítidla B a B1 s možností natáčení</t>
  </si>
  <si>
    <t>Spínač tlačítkový č.1/so, pod omítku barva titan</t>
  </si>
  <si>
    <t>Výkaz výměr</t>
  </si>
  <si>
    <t xml:space="preserve">Rekonstrukce podlahy G01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</si>
</sst>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_K_č"/>
    <numFmt numFmtId="167" formatCode="#,##0.00000\ _K_č"/>
    <numFmt numFmtId="170" formatCode="#,##0.00000"/>
    <numFmt numFmtId="172" formatCode="0.00000"/>
  </numFmts>
  <fonts count="2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2"/>
      <name val="Times New Roman CE"/>
      <family val="1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8"/>
      <name val="Arial CE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6" fillId="0" borderId="0"/>
    <xf numFmtId="0" fontId="1" fillId="0" borderId="0"/>
  </cellStyleXfs>
  <cellXfs count="92">
    <xf numFmtId="0" fontId="0" fillId="0" borderId="0" xfId="0"/>
    <xf numFmtId="0" fontId="7" fillId="0" borderId="0" xfId="1"/>
    <xf numFmtId="0" fontId="7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8" fillId="0" borderId="0" xfId="1" applyFont="1" applyFill="1"/>
    <xf numFmtId="0" fontId="7" fillId="0" borderId="0" xfId="1" applyFont="1" applyFill="1"/>
    <xf numFmtId="0" fontId="7" fillId="0" borderId="0" xfId="1" applyFill="1" applyAlignment="1">
      <alignment horizontal="right"/>
    </xf>
    <xf numFmtId="3" fontId="7" fillId="0" borderId="0" xfId="1" applyNumberFormat="1"/>
    <xf numFmtId="0" fontId="7" fillId="0" borderId="0" xfId="1" applyBorder="1"/>
    <xf numFmtId="0" fontId="14" fillId="0" borderId="0" xfId="1" applyFont="1" applyAlignment="1"/>
    <xf numFmtId="0" fontId="7" fillId="0" borderId="0" xfId="1" applyAlignment="1">
      <alignment horizontal="right"/>
    </xf>
    <xf numFmtId="0" fontId="15" fillId="0" borderId="0" xfId="1" applyFont="1" applyBorder="1"/>
    <xf numFmtId="4" fontId="15" fillId="0" borderId="0" xfId="1" applyNumberFormat="1" applyFont="1" applyBorder="1"/>
    <xf numFmtId="0" fontId="14" fillId="0" borderId="0" xfId="1" applyFont="1" applyBorder="1" applyAlignment="1"/>
    <xf numFmtId="0" fontId="7" fillId="0" borderId="0" xfId="1" applyBorder="1" applyAlignment="1">
      <alignment horizontal="right"/>
    </xf>
    <xf numFmtId="0" fontId="2" fillId="0" borderId="0" xfId="1" applyFont="1" applyFill="1" applyBorder="1"/>
    <xf numFmtId="0" fontId="7" fillId="0" borderId="0" xfId="1" applyFill="1" applyBorder="1"/>
    <xf numFmtId="0" fontId="8" fillId="0" borderId="0" xfId="1" applyFont="1" applyFill="1" applyBorder="1" applyAlignment="1">
      <alignment horizontal="right"/>
    </xf>
    <xf numFmtId="0" fontId="7" fillId="0" borderId="0" xfId="1" applyFill="1" applyBorder="1" applyAlignment="1">
      <alignment horizontal="left"/>
    </xf>
    <xf numFmtId="0" fontId="18" fillId="0" borderId="0" xfId="1" applyFont="1" applyFill="1"/>
    <xf numFmtId="0" fontId="7" fillId="0" borderId="0" xfId="1" applyAlignment="1">
      <alignment vertical="top" wrapText="1"/>
    </xf>
    <xf numFmtId="49" fontId="3" fillId="0" borderId="1" xfId="1" applyNumberFormat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left"/>
    </xf>
    <xf numFmtId="0" fontId="4" fillId="0" borderId="1" xfId="1" applyFont="1" applyFill="1" applyBorder="1"/>
    <xf numFmtId="0" fontId="7" fillId="0" borderId="1" xfId="1" applyFill="1" applyBorder="1" applyAlignment="1">
      <alignment horizontal="center"/>
    </xf>
    <xf numFmtId="0" fontId="7" fillId="0" borderId="1" xfId="1" applyNumberFormat="1" applyFill="1" applyBorder="1" applyAlignment="1">
      <alignment horizontal="right"/>
    </xf>
    <xf numFmtId="0" fontId="7" fillId="0" borderId="1" xfId="1" applyNumberFormat="1" applyFill="1" applyBorder="1"/>
    <xf numFmtId="0" fontId="5" fillId="0" borderId="1" xfId="1" applyFont="1" applyFill="1" applyBorder="1" applyAlignment="1">
      <alignment horizontal="center" vertical="top" wrapText="1"/>
    </xf>
    <xf numFmtId="49" fontId="6" fillId="0" borderId="1" xfId="1" applyNumberFormat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vertical="top" wrapText="1"/>
    </xf>
    <xf numFmtId="49" fontId="13" fillId="0" borderId="1" xfId="1" applyNumberFormat="1" applyFont="1" applyFill="1" applyBorder="1" applyAlignment="1">
      <alignment horizontal="center" vertical="top" wrapText="1" shrinkToFit="1"/>
    </xf>
    <xf numFmtId="49" fontId="6" fillId="0" borderId="1" xfId="1" applyNumberFormat="1" applyFont="1" applyFill="1" applyBorder="1" applyAlignment="1">
      <alignment horizontal="left"/>
    </xf>
    <xf numFmtId="0" fontId="6" fillId="0" borderId="1" xfId="1" applyFont="1" applyFill="1" applyBorder="1" applyAlignment="1">
      <alignment wrapText="1"/>
    </xf>
    <xf numFmtId="49" fontId="13" fillId="0" borderId="1" xfId="1" applyNumberFormat="1" applyFont="1" applyFill="1" applyBorder="1" applyAlignment="1">
      <alignment horizontal="center" shrinkToFit="1"/>
    </xf>
    <xf numFmtId="49" fontId="2" fillId="0" borderId="1" xfId="1" applyNumberFormat="1" applyFont="1" applyFill="1" applyBorder="1" applyAlignment="1">
      <alignment horizontal="left"/>
    </xf>
    <xf numFmtId="0" fontId="2" fillId="0" borderId="1" xfId="1" applyFont="1" applyFill="1" applyBorder="1"/>
    <xf numFmtId="164" fontId="7" fillId="0" borderId="0" xfId="1" applyNumberFormat="1"/>
    <xf numFmtId="164" fontId="7" fillId="0" borderId="0" xfId="1" applyNumberFormat="1" applyBorder="1"/>
    <xf numFmtId="164" fontId="3" fillId="0" borderId="1" xfId="1" applyNumberFormat="1" applyFont="1" applyFill="1" applyBorder="1" applyAlignment="1">
      <alignment horizontal="center" vertical="top" wrapText="1"/>
    </xf>
    <xf numFmtId="164" fontId="7" fillId="0" borderId="1" xfId="1" applyNumberFormat="1" applyFill="1" applyBorder="1" applyAlignment="1">
      <alignment horizontal="right"/>
    </xf>
    <xf numFmtId="49" fontId="19" fillId="0" borderId="1" xfId="1" applyNumberFormat="1" applyFont="1" applyFill="1" applyBorder="1" applyAlignment="1">
      <alignment horizontal="left"/>
    </xf>
    <xf numFmtId="0" fontId="19" fillId="0" borderId="1" xfId="1" applyFont="1" applyFill="1" applyBorder="1"/>
    <xf numFmtId="0" fontId="17" fillId="0" borderId="1" xfId="1" applyFont="1" applyFill="1" applyBorder="1"/>
    <xf numFmtId="0" fontId="17" fillId="0" borderId="1" xfId="2" applyFont="1" applyFill="1" applyBorder="1"/>
    <xf numFmtId="0" fontId="5" fillId="2" borderId="1" xfId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left"/>
    </xf>
    <xf numFmtId="0" fontId="2" fillId="2" borderId="1" xfId="1" applyFont="1" applyFill="1" applyBorder="1"/>
    <xf numFmtId="0" fontId="7" fillId="2" borderId="1" xfId="1" applyFill="1" applyBorder="1" applyAlignment="1">
      <alignment horizontal="center"/>
    </xf>
    <xf numFmtId="49" fontId="19" fillId="2" borderId="1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7" fillId="2" borderId="1" xfId="2" applyFont="1" applyFill="1" applyBorder="1"/>
    <xf numFmtId="0" fontId="17" fillId="0" borderId="1" xfId="2" applyFont="1" applyFill="1" applyBorder="1" applyAlignment="1">
      <alignment wrapText="1"/>
    </xf>
    <xf numFmtId="0" fontId="7" fillId="0" borderId="0" xfId="1" applyFont="1" applyFill="1" applyBorder="1" applyAlignment="1">
      <alignment horizontal="center"/>
    </xf>
    <xf numFmtId="0" fontId="21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/>
    </xf>
    <xf numFmtId="3" fontId="15" fillId="0" borderId="0" xfId="1" applyNumberFormat="1" applyFont="1" applyFill="1" applyBorder="1" applyAlignment="1">
      <alignment horizontal="right"/>
    </xf>
    <xf numFmtId="0" fontId="7" fillId="0" borderId="0" xfId="1" applyFill="1" applyBorder="1" applyAlignment="1">
      <alignment horizontal="right"/>
    </xf>
    <xf numFmtId="4" fontId="13" fillId="0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/>
    </xf>
    <xf numFmtId="4" fontId="17" fillId="0" borderId="1" xfId="2" applyNumberFormat="1" applyFont="1" applyFill="1" applyBorder="1" applyAlignment="1">
      <alignment horizontal="center" vertical="center"/>
    </xf>
    <xf numFmtId="4" fontId="17" fillId="2" borderId="1" xfId="2" applyNumberFormat="1" applyFont="1" applyFill="1" applyBorder="1" applyAlignment="1">
      <alignment horizontal="center" vertical="center"/>
    </xf>
    <xf numFmtId="4" fontId="20" fillId="2" borderId="1" xfId="2" applyNumberFormat="1" applyFont="1" applyFill="1" applyBorder="1" applyAlignment="1">
      <alignment horizontal="center" vertical="center"/>
    </xf>
    <xf numFmtId="4" fontId="9" fillId="2" borderId="1" xfId="1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7" fillId="0" borderId="0" xfId="1" applyFont="1" applyFill="1" applyBorder="1" applyAlignment="1">
      <alignment horizontal="center"/>
    </xf>
    <xf numFmtId="49" fontId="7" fillId="0" borderId="0" xfId="1" applyNumberFormat="1" applyFont="1" applyFill="1" applyBorder="1" applyAlignment="1">
      <alignment horizontal="center"/>
    </xf>
    <xf numFmtId="0" fontId="7" fillId="0" borderId="0" xfId="1" applyFill="1" applyBorder="1" applyAlignment="1">
      <alignment horizontal="center" shrinkToFit="1"/>
    </xf>
    <xf numFmtId="167" fontId="13" fillId="0" borderId="1" xfId="1" applyNumberFormat="1" applyFont="1" applyFill="1" applyBorder="1" applyAlignment="1">
      <alignment horizontal="center" vertical="center" wrapText="1"/>
    </xf>
    <xf numFmtId="170" fontId="13" fillId="0" borderId="1" xfId="1" applyNumberFormat="1" applyFont="1" applyFill="1" applyBorder="1" applyAlignment="1">
      <alignment horizontal="center" vertical="center"/>
    </xf>
    <xf numFmtId="172" fontId="13" fillId="0" borderId="1" xfId="1" applyNumberFormat="1" applyFont="1" applyFill="1" applyBorder="1" applyAlignment="1">
      <alignment horizontal="center" vertical="center" wrapText="1"/>
    </xf>
    <xf numFmtId="172" fontId="13" fillId="0" borderId="1" xfId="1" applyNumberFormat="1" applyFont="1" applyFill="1" applyBorder="1" applyAlignment="1">
      <alignment horizontal="center" vertical="center"/>
    </xf>
    <xf numFmtId="164" fontId="13" fillId="2" borderId="1" xfId="1" applyNumberFormat="1" applyFont="1" applyFill="1" applyBorder="1" applyAlignment="1">
      <alignment horizontal="center" vertical="center"/>
    </xf>
    <xf numFmtId="4" fontId="22" fillId="0" borderId="1" xfId="1" applyNumberFormat="1" applyFont="1" applyFill="1" applyBorder="1" applyAlignment="1">
      <alignment horizontal="center" vertical="center"/>
    </xf>
    <xf numFmtId="164" fontId="13" fillId="0" borderId="1" xfId="1" applyNumberFormat="1" applyFont="1" applyFill="1" applyBorder="1" applyAlignment="1">
      <alignment horizontal="center" vertical="center"/>
    </xf>
    <xf numFmtId="164" fontId="23" fillId="0" borderId="1" xfId="1" applyNumberFormat="1" applyFont="1" applyFill="1" applyBorder="1" applyAlignment="1">
      <alignment horizontal="center" vertical="center"/>
    </xf>
    <xf numFmtId="4" fontId="24" fillId="0" borderId="1" xfId="1" applyNumberFormat="1" applyFont="1" applyFill="1" applyBorder="1" applyAlignment="1">
      <alignment horizontal="center" vertical="center"/>
    </xf>
    <xf numFmtId="4" fontId="24" fillId="2" borderId="1" xfId="1" applyNumberFormat="1" applyFont="1" applyFill="1" applyBorder="1" applyAlignment="1">
      <alignment horizontal="center" vertical="center"/>
    </xf>
    <xf numFmtId="0" fontId="7" fillId="0" borderId="2" xfId="1" applyFill="1" applyBorder="1" applyAlignment="1">
      <alignment horizontal="center"/>
    </xf>
    <xf numFmtId="0" fontId="7" fillId="0" borderId="3" xfId="1" applyFill="1" applyBorder="1" applyAlignment="1">
      <alignment horizontal="center"/>
    </xf>
    <xf numFmtId="0" fontId="7" fillId="0" borderId="2" xfId="1" applyBorder="1" applyAlignment="1">
      <alignment horizontal="center"/>
    </xf>
    <xf numFmtId="0" fontId="7" fillId="0" borderId="3" xfId="1" applyBorder="1" applyAlignment="1">
      <alignment horizontal="center"/>
    </xf>
    <xf numFmtId="170" fontId="13" fillId="0" borderId="1" xfId="1" applyNumberFormat="1" applyFont="1" applyFill="1" applyBorder="1" applyAlignment="1" applyProtection="1">
      <alignment horizontal="center" vertical="center" wrapText="1"/>
    </xf>
    <xf numFmtId="167" fontId="13" fillId="3" borderId="1" xfId="1" applyNumberFormat="1" applyFont="1" applyFill="1" applyBorder="1" applyAlignment="1" applyProtection="1">
      <alignment horizontal="center" vertical="center" wrapText="1"/>
      <protection locked="0"/>
    </xf>
    <xf numFmtId="170" fontId="13" fillId="3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3"/>
    <cellStyle name="normální_POL.XLS" xfId="1"/>
    <cellStyle name="rozpočet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X127"/>
  <sheetViews>
    <sheetView showGridLines="0" showZeros="0" tabSelected="1" zoomScaleNormal="100" workbookViewId="0">
      <selection activeCell="G9" sqref="G9"/>
    </sheetView>
  </sheetViews>
  <sheetFormatPr defaultColWidth="9.140625" defaultRowHeight="12.75" x14ac:dyDescent="0.2"/>
  <cols>
    <col min="1" max="1" width="3.85546875" style="1" customWidth="1"/>
    <col min="2" max="2" width="11.5703125" style="1" customWidth="1"/>
    <col min="3" max="3" width="3.85546875" style="1" customWidth="1"/>
    <col min="4" max="4" width="40.42578125" style="1" customWidth="1"/>
    <col min="5" max="5" width="4.85546875" style="1" customWidth="1"/>
    <col min="6" max="6" width="8.5703125" style="12" customWidth="1"/>
    <col min="7" max="7" width="13.5703125" style="1" customWidth="1"/>
    <col min="8" max="8" width="13.85546875" style="1" customWidth="1"/>
    <col min="9" max="9" width="13.5703125" style="41" customWidth="1"/>
    <col min="10" max="10" width="17.28515625" style="1" customWidth="1"/>
    <col min="11" max="11" width="33.140625" style="1" customWidth="1"/>
    <col min="12" max="16384" width="9.140625" style="1"/>
  </cols>
  <sheetData>
    <row r="1" spans="1:102" ht="15.75" x14ac:dyDescent="0.25">
      <c r="A1" s="71" t="s">
        <v>73</v>
      </c>
      <c r="B1" s="71"/>
      <c r="C1" s="71"/>
      <c r="D1" s="71"/>
      <c r="E1" s="71"/>
      <c r="F1" s="71"/>
      <c r="G1" s="71"/>
      <c r="H1" s="71"/>
    </row>
    <row r="2" spans="1:102" x14ac:dyDescent="0.2">
      <c r="A2" s="2"/>
      <c r="B2" s="3"/>
      <c r="C2" s="3"/>
      <c r="D2" s="4"/>
      <c r="E2" s="4"/>
      <c r="F2" s="5"/>
      <c r="G2" s="4"/>
      <c r="H2" s="4"/>
    </row>
    <row r="3" spans="1:102" x14ac:dyDescent="0.2">
      <c r="A3" s="72"/>
      <c r="B3" s="72"/>
      <c r="C3" s="57"/>
      <c r="D3" s="17"/>
      <c r="E3" s="18"/>
      <c r="F3" s="19"/>
      <c r="G3" s="20"/>
      <c r="H3" s="18"/>
      <c r="I3" s="42"/>
      <c r="J3" s="10"/>
    </row>
    <row r="4" spans="1:102" x14ac:dyDescent="0.2">
      <c r="A4" s="73" t="s">
        <v>43</v>
      </c>
      <c r="B4" s="72"/>
      <c r="C4" s="57"/>
      <c r="D4" s="17" t="s">
        <v>74</v>
      </c>
      <c r="E4" s="18"/>
      <c r="F4" s="74"/>
      <c r="G4" s="74"/>
      <c r="H4" s="74"/>
      <c r="I4" s="42"/>
      <c r="J4" s="10"/>
    </row>
    <row r="5" spans="1:102" x14ac:dyDescent="0.2">
      <c r="A5" s="6"/>
      <c r="B5" s="7" t="s">
        <v>15</v>
      </c>
      <c r="C5" s="7"/>
      <c r="D5" s="21" t="s">
        <v>16</v>
      </c>
      <c r="E5" s="2"/>
      <c r="F5" s="8"/>
      <c r="G5" s="85" t="s">
        <v>34</v>
      </c>
      <c r="H5" s="86"/>
      <c r="I5" s="87" t="s">
        <v>35</v>
      </c>
      <c r="J5" s="88"/>
    </row>
    <row r="6" spans="1:102" s="22" customFormat="1" ht="24" x14ac:dyDescent="0.2">
      <c r="A6" s="23" t="s">
        <v>1</v>
      </c>
      <c r="B6" s="24" t="s">
        <v>17</v>
      </c>
      <c r="C6" s="24"/>
      <c r="D6" s="24" t="s">
        <v>2</v>
      </c>
      <c r="E6" s="24" t="s">
        <v>3</v>
      </c>
      <c r="F6" s="25" t="s">
        <v>4</v>
      </c>
      <c r="G6" s="24" t="s">
        <v>5</v>
      </c>
      <c r="H6" s="24" t="s">
        <v>6</v>
      </c>
      <c r="I6" s="43" t="s">
        <v>5</v>
      </c>
      <c r="J6" s="24" t="s">
        <v>6</v>
      </c>
    </row>
    <row r="7" spans="1:102" x14ac:dyDescent="0.2">
      <c r="A7" s="26" t="s">
        <v>7</v>
      </c>
      <c r="B7" s="27" t="s">
        <v>10</v>
      </c>
      <c r="C7" s="27"/>
      <c r="D7" s="28" t="s">
        <v>11</v>
      </c>
      <c r="E7" s="29"/>
      <c r="F7" s="30"/>
      <c r="G7" s="30"/>
      <c r="H7" s="31"/>
      <c r="I7" s="44"/>
      <c r="J7" s="31"/>
    </row>
    <row r="8" spans="1:102" x14ac:dyDescent="0.2">
      <c r="A8" s="26"/>
      <c r="B8" s="27"/>
      <c r="C8" s="27"/>
      <c r="D8" s="28"/>
      <c r="E8" s="29"/>
      <c r="F8" s="30"/>
      <c r="G8" s="30"/>
      <c r="H8" s="31"/>
      <c r="I8" s="44"/>
      <c r="J8" s="31"/>
    </row>
    <row r="9" spans="1:102" s="22" customFormat="1" x14ac:dyDescent="0.2">
      <c r="A9" s="32">
        <v>1</v>
      </c>
      <c r="B9" s="33"/>
      <c r="C9" s="33"/>
      <c r="D9" s="34" t="s">
        <v>22</v>
      </c>
      <c r="E9" s="35" t="s">
        <v>12</v>
      </c>
      <c r="F9" s="77">
        <v>20</v>
      </c>
      <c r="G9" s="90"/>
      <c r="H9" s="62">
        <f>F9*G9</f>
        <v>0</v>
      </c>
      <c r="I9" s="90"/>
      <c r="J9" s="62">
        <f>F9*I9</f>
        <v>0</v>
      </c>
      <c r="Y9" s="22">
        <v>12</v>
      </c>
      <c r="Z9" s="22">
        <v>0</v>
      </c>
      <c r="AA9" s="22">
        <v>1</v>
      </c>
      <c r="AX9" s="22">
        <v>4</v>
      </c>
      <c r="AY9" s="22">
        <f>IF(AX9=1,H9,0)</f>
        <v>0</v>
      </c>
      <c r="AZ9" s="22">
        <f>IF(AX9=2,H9,0)</f>
        <v>0</v>
      </c>
      <c r="BA9" s="22">
        <f>IF(AX9=3,H9,0)</f>
        <v>0</v>
      </c>
      <c r="BB9" s="22">
        <f>IF(AX9=4,H9,0)</f>
        <v>0</v>
      </c>
      <c r="BC9" s="22">
        <f>IF(AX9=5,H9,0)</f>
        <v>0</v>
      </c>
      <c r="CX9" s="22">
        <v>0</v>
      </c>
    </row>
    <row r="10" spans="1:102" s="22" customFormat="1" x14ac:dyDescent="0.2">
      <c r="A10" s="32">
        <f>A9+1</f>
        <v>2</v>
      </c>
      <c r="B10" s="33"/>
      <c r="C10" s="33"/>
      <c r="D10" s="34" t="s">
        <v>55</v>
      </c>
      <c r="E10" s="35" t="s">
        <v>12</v>
      </c>
      <c r="F10" s="77">
        <v>20</v>
      </c>
      <c r="G10" s="90"/>
      <c r="H10" s="62">
        <f t="shared" ref="H10:H29" si="0">F10*G10</f>
        <v>0</v>
      </c>
      <c r="I10" s="90"/>
      <c r="J10" s="62">
        <f t="shared" ref="J10:J29" si="1">F10*I10</f>
        <v>0</v>
      </c>
    </row>
    <row r="11" spans="1:102" s="22" customFormat="1" ht="22.5" x14ac:dyDescent="0.2">
      <c r="A11" s="32"/>
      <c r="B11" s="33"/>
      <c r="C11" s="33"/>
      <c r="D11" s="34" t="s">
        <v>57</v>
      </c>
      <c r="E11" s="35" t="s">
        <v>12</v>
      </c>
      <c r="F11" s="77">
        <v>25</v>
      </c>
      <c r="G11" s="90"/>
      <c r="H11" s="62">
        <f t="shared" si="0"/>
        <v>0</v>
      </c>
      <c r="I11" s="90"/>
      <c r="J11" s="62">
        <f t="shared" si="1"/>
        <v>0</v>
      </c>
    </row>
    <row r="12" spans="1:102" x14ac:dyDescent="0.2">
      <c r="A12" s="32">
        <f>A10+1</f>
        <v>3</v>
      </c>
      <c r="B12" s="36"/>
      <c r="C12" s="36"/>
      <c r="D12" s="37" t="s">
        <v>40</v>
      </c>
      <c r="E12" s="38" t="s">
        <v>8</v>
      </c>
      <c r="F12" s="78">
        <v>30</v>
      </c>
      <c r="G12" s="90"/>
      <c r="H12" s="62">
        <f t="shared" si="0"/>
        <v>0</v>
      </c>
      <c r="I12" s="90"/>
      <c r="J12" s="62">
        <f t="shared" si="1"/>
        <v>0</v>
      </c>
      <c r="Y12" s="1">
        <v>12</v>
      </c>
      <c r="Z12" s="1">
        <v>0</v>
      </c>
      <c r="AA12" s="1">
        <v>3</v>
      </c>
      <c r="AX12" s="1">
        <v>4</v>
      </c>
      <c r="AY12" s="1">
        <f>IF(AX12=1,H12,0)</f>
        <v>0</v>
      </c>
      <c r="AZ12" s="1">
        <f>IF(AX12=2,H12,0)</f>
        <v>0</v>
      </c>
      <c r="BA12" s="1">
        <f>IF(AX12=3,H12,0)</f>
        <v>0</v>
      </c>
      <c r="BB12" s="1">
        <f>IF(AX12=4,H12,0)</f>
        <v>0</v>
      </c>
      <c r="BC12" s="1">
        <f>IF(AX12=5,H12,0)</f>
        <v>0</v>
      </c>
      <c r="CX12" s="1">
        <v>0</v>
      </c>
    </row>
    <row r="13" spans="1:102" x14ac:dyDescent="0.2">
      <c r="A13" s="32">
        <f t="shared" ref="A13:A29" si="2">A12+1</f>
        <v>4</v>
      </c>
      <c r="B13" s="36"/>
      <c r="C13" s="36"/>
      <c r="D13" s="37" t="s">
        <v>39</v>
      </c>
      <c r="E13" s="38" t="s">
        <v>8</v>
      </c>
      <c r="F13" s="78">
        <v>30</v>
      </c>
      <c r="G13" s="90"/>
      <c r="H13" s="62">
        <f t="shared" si="0"/>
        <v>0</v>
      </c>
      <c r="I13" s="90"/>
      <c r="J13" s="62">
        <f t="shared" si="1"/>
        <v>0</v>
      </c>
    </row>
    <row r="14" spans="1:102" x14ac:dyDescent="0.2">
      <c r="A14" s="32">
        <f t="shared" si="2"/>
        <v>5</v>
      </c>
      <c r="B14" s="36"/>
      <c r="C14" s="36"/>
      <c r="D14" s="37" t="s">
        <v>38</v>
      </c>
      <c r="E14" s="38" t="s">
        <v>8</v>
      </c>
      <c r="F14" s="78">
        <v>2</v>
      </c>
      <c r="G14" s="91"/>
      <c r="H14" s="62">
        <f t="shared" si="0"/>
        <v>0</v>
      </c>
      <c r="I14" s="90"/>
      <c r="J14" s="62">
        <f t="shared" si="1"/>
        <v>0</v>
      </c>
    </row>
    <row r="15" spans="1:102" ht="33.75" x14ac:dyDescent="0.2">
      <c r="A15" s="32">
        <f t="shared" si="2"/>
        <v>6</v>
      </c>
      <c r="B15" s="36"/>
      <c r="C15" s="36"/>
      <c r="D15" s="37" t="s">
        <v>58</v>
      </c>
      <c r="E15" s="38" t="s">
        <v>8</v>
      </c>
      <c r="F15" s="78">
        <v>4</v>
      </c>
      <c r="G15" s="90"/>
      <c r="H15" s="62">
        <f t="shared" si="0"/>
        <v>0</v>
      </c>
      <c r="I15" s="90"/>
      <c r="J15" s="62">
        <f t="shared" si="1"/>
        <v>0</v>
      </c>
    </row>
    <row r="16" spans="1:102" x14ac:dyDescent="0.2">
      <c r="A16" s="32">
        <f t="shared" si="2"/>
        <v>7</v>
      </c>
      <c r="B16" s="36"/>
      <c r="C16" s="36"/>
      <c r="D16" s="37" t="s">
        <v>23</v>
      </c>
      <c r="E16" s="38" t="s">
        <v>24</v>
      </c>
      <c r="F16" s="78">
        <v>1</v>
      </c>
      <c r="G16" s="90"/>
      <c r="H16" s="62">
        <f t="shared" si="0"/>
        <v>0</v>
      </c>
      <c r="I16" s="90"/>
      <c r="J16" s="62">
        <f t="shared" si="1"/>
        <v>0</v>
      </c>
      <c r="Y16" s="1">
        <v>12</v>
      </c>
      <c r="Z16" s="1">
        <v>0</v>
      </c>
      <c r="AA16" s="1">
        <v>7</v>
      </c>
      <c r="AX16" s="1">
        <v>4</v>
      </c>
      <c r="AY16" s="1">
        <f>IF(AX16=1,H16,0)</f>
        <v>0</v>
      </c>
      <c r="AZ16" s="1">
        <f>IF(AX16=2,H16,0)</f>
        <v>0</v>
      </c>
      <c r="BA16" s="1">
        <f>IF(AX16=3,H16,0)</f>
        <v>0</v>
      </c>
      <c r="BB16" s="1">
        <f>IF(AX16=4,H16,0)</f>
        <v>0</v>
      </c>
      <c r="BC16" s="1">
        <f>IF(AX16=5,H16,0)</f>
        <v>0</v>
      </c>
      <c r="CX16" s="1">
        <v>0</v>
      </c>
    </row>
    <row r="17" spans="1:102" x14ac:dyDescent="0.2">
      <c r="A17" s="32">
        <f t="shared" si="2"/>
        <v>8</v>
      </c>
      <c r="B17" s="36"/>
      <c r="C17" s="36"/>
      <c r="D17" s="37" t="s">
        <v>14</v>
      </c>
      <c r="E17" s="38" t="s">
        <v>13</v>
      </c>
      <c r="F17" s="78">
        <v>2</v>
      </c>
      <c r="G17" s="90"/>
      <c r="H17" s="62">
        <f t="shared" si="0"/>
        <v>0</v>
      </c>
      <c r="I17" s="90"/>
      <c r="J17" s="62">
        <f t="shared" si="1"/>
        <v>0</v>
      </c>
      <c r="Y17" s="1">
        <v>12</v>
      </c>
      <c r="Z17" s="1">
        <v>0</v>
      </c>
      <c r="AA17" s="1">
        <v>24</v>
      </c>
      <c r="AX17" s="1">
        <v>4</v>
      </c>
      <c r="AY17" s="1">
        <f>IF(AX17=1,H17,0)</f>
        <v>0</v>
      </c>
      <c r="AZ17" s="1">
        <f>IF(AX17=2,H17,0)</f>
        <v>0</v>
      </c>
      <c r="BA17" s="1">
        <f>IF(AX17=3,H17,0)</f>
        <v>0</v>
      </c>
      <c r="BB17" s="1">
        <f>IF(AX17=4,H17,0)</f>
        <v>0</v>
      </c>
      <c r="BC17" s="1">
        <f>IF(AX17=5,H17,0)</f>
        <v>0</v>
      </c>
      <c r="CX17" s="1">
        <v>0</v>
      </c>
    </row>
    <row r="18" spans="1:102" x14ac:dyDescent="0.2">
      <c r="A18" s="32">
        <f t="shared" si="2"/>
        <v>9</v>
      </c>
      <c r="B18" s="36"/>
      <c r="C18" s="36"/>
      <c r="D18" s="37" t="s">
        <v>59</v>
      </c>
      <c r="E18" s="38" t="s">
        <v>8</v>
      </c>
      <c r="F18" s="78">
        <v>1</v>
      </c>
      <c r="G18" s="90"/>
      <c r="H18" s="62">
        <f t="shared" si="0"/>
        <v>0</v>
      </c>
      <c r="I18" s="90"/>
      <c r="J18" s="62">
        <f t="shared" si="1"/>
        <v>0</v>
      </c>
    </row>
    <row r="19" spans="1:102" x14ac:dyDescent="0.2">
      <c r="A19" s="32">
        <f t="shared" si="2"/>
        <v>10</v>
      </c>
      <c r="B19" s="36"/>
      <c r="C19" s="36"/>
      <c r="D19" s="37" t="s">
        <v>72</v>
      </c>
      <c r="E19" s="38" t="s">
        <v>8</v>
      </c>
      <c r="F19" s="78">
        <v>3</v>
      </c>
      <c r="G19" s="90"/>
      <c r="H19" s="62">
        <f t="shared" si="0"/>
        <v>0</v>
      </c>
      <c r="I19" s="90"/>
      <c r="J19" s="62">
        <f t="shared" si="1"/>
        <v>0</v>
      </c>
    </row>
    <row r="20" spans="1:102" ht="22.5" x14ac:dyDescent="0.2">
      <c r="A20" s="32">
        <f t="shared" si="2"/>
        <v>11</v>
      </c>
      <c r="B20" s="36"/>
      <c r="C20" s="36"/>
      <c r="D20" s="37" t="s">
        <v>60</v>
      </c>
      <c r="E20" s="38" t="s">
        <v>8</v>
      </c>
      <c r="F20" s="78">
        <v>3</v>
      </c>
      <c r="G20" s="90"/>
      <c r="H20" s="62">
        <f t="shared" si="0"/>
        <v>0</v>
      </c>
      <c r="I20" s="90"/>
      <c r="J20" s="62">
        <f t="shared" si="1"/>
        <v>0</v>
      </c>
    </row>
    <row r="21" spans="1:102" ht="22.5" x14ac:dyDescent="0.2">
      <c r="A21" s="32">
        <f t="shared" si="2"/>
        <v>12</v>
      </c>
      <c r="B21" s="36"/>
      <c r="C21" s="36"/>
      <c r="D21" s="37" t="s">
        <v>61</v>
      </c>
      <c r="E21" s="38" t="s">
        <v>8</v>
      </c>
      <c r="F21" s="78">
        <v>1</v>
      </c>
      <c r="G21" s="90"/>
      <c r="H21" s="62">
        <f t="shared" si="0"/>
        <v>0</v>
      </c>
      <c r="I21" s="90"/>
      <c r="J21" s="62">
        <f t="shared" si="1"/>
        <v>0</v>
      </c>
    </row>
    <row r="22" spans="1:102" ht="22.5" x14ac:dyDescent="0.2">
      <c r="A22" s="32">
        <f>A21+1</f>
        <v>13</v>
      </c>
      <c r="B22" s="36"/>
      <c r="C22" s="36"/>
      <c r="D22" s="37" t="s">
        <v>62</v>
      </c>
      <c r="E22" s="38" t="s">
        <v>8</v>
      </c>
      <c r="F22" s="78">
        <v>3</v>
      </c>
      <c r="G22" s="90"/>
      <c r="H22" s="62">
        <f t="shared" si="0"/>
        <v>0</v>
      </c>
      <c r="I22" s="90"/>
      <c r="J22" s="62">
        <f t="shared" si="1"/>
        <v>0</v>
      </c>
    </row>
    <row r="23" spans="1:102" ht="22.5" x14ac:dyDescent="0.2">
      <c r="A23" s="32">
        <f t="shared" si="2"/>
        <v>14</v>
      </c>
      <c r="B23" s="36"/>
      <c r="C23" s="36"/>
      <c r="D23" s="37" t="s">
        <v>63</v>
      </c>
      <c r="E23" s="38" t="s">
        <v>8</v>
      </c>
      <c r="F23" s="78">
        <v>2</v>
      </c>
      <c r="G23" s="90"/>
      <c r="H23" s="62">
        <f t="shared" si="0"/>
        <v>0</v>
      </c>
      <c r="I23" s="90"/>
      <c r="J23" s="62">
        <f t="shared" si="1"/>
        <v>0</v>
      </c>
      <c r="Y23" s="1">
        <v>12</v>
      </c>
      <c r="Z23" s="1">
        <v>0</v>
      </c>
      <c r="AA23" s="1">
        <v>35</v>
      </c>
      <c r="AX23" s="1">
        <v>4</v>
      </c>
      <c r="AY23" s="1">
        <f>IF(AX23=1,H23,0)</f>
        <v>0</v>
      </c>
      <c r="AZ23" s="1">
        <f>IF(AX23=2,H23,0)</f>
        <v>0</v>
      </c>
      <c r="BA23" s="1">
        <f>IF(AX23=3,H23,0)</f>
        <v>0</v>
      </c>
      <c r="BB23" s="1">
        <f>IF(AX23=4,H23,0)</f>
        <v>0</v>
      </c>
      <c r="BC23" s="1">
        <f>IF(AX23=5,H23,0)</f>
        <v>0</v>
      </c>
      <c r="CX23" s="1">
        <v>0</v>
      </c>
    </row>
    <row r="24" spans="1:102" ht="22.5" x14ac:dyDescent="0.2">
      <c r="A24" s="32">
        <f t="shared" si="2"/>
        <v>15</v>
      </c>
      <c r="B24" s="36"/>
      <c r="C24" s="36"/>
      <c r="D24" s="37" t="s">
        <v>64</v>
      </c>
      <c r="E24" s="38" t="s">
        <v>8</v>
      </c>
      <c r="F24" s="78">
        <v>3</v>
      </c>
      <c r="G24" s="90"/>
      <c r="H24" s="62">
        <f t="shared" si="0"/>
        <v>0</v>
      </c>
      <c r="I24" s="90"/>
      <c r="J24" s="62">
        <f t="shared" si="1"/>
        <v>0</v>
      </c>
      <c r="Y24" s="1">
        <v>12</v>
      </c>
      <c r="Z24" s="1">
        <v>0</v>
      </c>
      <c r="AA24" s="1">
        <v>35</v>
      </c>
      <c r="AX24" s="1">
        <v>4</v>
      </c>
      <c r="AY24" s="1">
        <f>IF(AX24=1,H24,0)</f>
        <v>0</v>
      </c>
      <c r="AZ24" s="1">
        <f>IF(AX24=2,H24,0)</f>
        <v>0</v>
      </c>
      <c r="BA24" s="1">
        <f>IF(AX24=3,H24,0)</f>
        <v>0</v>
      </c>
      <c r="BB24" s="1">
        <f>IF(AX24=4,H24,0)</f>
        <v>0</v>
      </c>
      <c r="BC24" s="1">
        <f>IF(AX24=5,H24,0)</f>
        <v>0</v>
      </c>
      <c r="CX24" s="1">
        <v>0</v>
      </c>
    </row>
    <row r="25" spans="1:102" x14ac:dyDescent="0.2">
      <c r="A25" s="32">
        <f t="shared" si="2"/>
        <v>16</v>
      </c>
      <c r="B25" s="36"/>
      <c r="C25" s="36"/>
      <c r="D25" s="37" t="s">
        <v>65</v>
      </c>
      <c r="E25" s="38" t="s">
        <v>8</v>
      </c>
      <c r="F25" s="78">
        <v>2</v>
      </c>
      <c r="G25" s="90"/>
      <c r="H25" s="62">
        <f t="shared" si="0"/>
        <v>0</v>
      </c>
      <c r="I25" s="90"/>
      <c r="J25" s="62">
        <f t="shared" si="1"/>
        <v>0</v>
      </c>
    </row>
    <row r="26" spans="1:102" x14ac:dyDescent="0.2">
      <c r="A26" s="32">
        <f t="shared" si="2"/>
        <v>17</v>
      </c>
      <c r="B26" s="36"/>
      <c r="C26" s="36"/>
      <c r="D26" s="37" t="s">
        <v>66</v>
      </c>
      <c r="E26" s="38" t="s">
        <v>8</v>
      </c>
      <c r="F26" s="78">
        <v>3</v>
      </c>
      <c r="G26" s="90"/>
      <c r="H26" s="62">
        <f t="shared" si="0"/>
        <v>0</v>
      </c>
      <c r="I26" s="90"/>
      <c r="J26" s="62">
        <f t="shared" si="1"/>
        <v>0</v>
      </c>
    </row>
    <row r="27" spans="1:102" ht="22.5" x14ac:dyDescent="0.2">
      <c r="A27" s="32">
        <f t="shared" si="2"/>
        <v>18</v>
      </c>
      <c r="B27" s="36"/>
      <c r="C27" s="36"/>
      <c r="D27" s="37" t="s">
        <v>56</v>
      </c>
      <c r="E27" s="38" t="s">
        <v>8</v>
      </c>
      <c r="F27" s="78">
        <v>1</v>
      </c>
      <c r="G27" s="90"/>
      <c r="H27" s="62">
        <f t="shared" si="0"/>
        <v>0</v>
      </c>
      <c r="I27" s="90"/>
      <c r="J27" s="62">
        <f t="shared" si="1"/>
        <v>0</v>
      </c>
    </row>
    <row r="28" spans="1:102" x14ac:dyDescent="0.2">
      <c r="A28" s="32">
        <f t="shared" si="2"/>
        <v>19</v>
      </c>
      <c r="B28" s="36"/>
      <c r="C28" s="36"/>
      <c r="D28" s="37" t="s">
        <v>44</v>
      </c>
      <c r="E28" s="38" t="s">
        <v>8</v>
      </c>
      <c r="F28" s="78">
        <v>1</v>
      </c>
      <c r="G28" s="90"/>
      <c r="H28" s="62">
        <f t="shared" si="0"/>
        <v>0</v>
      </c>
      <c r="I28" s="90"/>
      <c r="J28" s="62">
        <f t="shared" si="1"/>
        <v>0</v>
      </c>
      <c r="Y28" s="1">
        <v>12</v>
      </c>
      <c r="Z28" s="1">
        <v>0</v>
      </c>
      <c r="AA28" s="1">
        <v>35</v>
      </c>
      <c r="AX28" s="1">
        <v>4</v>
      </c>
      <c r="AY28" s="1">
        <f>IF(AX28=1,H28,0)</f>
        <v>0</v>
      </c>
      <c r="AZ28" s="1">
        <f>IF(AX28=2,H28,0)</f>
        <v>0</v>
      </c>
      <c r="BA28" s="1">
        <f>IF(AX28=3,H28,0)</f>
        <v>0</v>
      </c>
      <c r="BB28" s="1">
        <f>IF(AX28=4,H28,0)</f>
        <v>0</v>
      </c>
      <c r="BC28" s="1">
        <f>IF(AX28=5,H28,0)</f>
        <v>0</v>
      </c>
      <c r="CX28" s="1">
        <v>0</v>
      </c>
    </row>
    <row r="29" spans="1:102" x14ac:dyDescent="0.2">
      <c r="A29" s="32">
        <f t="shared" si="2"/>
        <v>20</v>
      </c>
      <c r="B29" s="36"/>
      <c r="C29" s="36"/>
      <c r="D29" s="37" t="s">
        <v>54</v>
      </c>
      <c r="E29" s="38" t="s">
        <v>8</v>
      </c>
      <c r="F29" s="78">
        <v>2</v>
      </c>
      <c r="G29" s="90"/>
      <c r="H29" s="62">
        <f t="shared" si="0"/>
        <v>0</v>
      </c>
      <c r="I29" s="90"/>
      <c r="J29" s="62">
        <f t="shared" si="1"/>
        <v>0</v>
      </c>
    </row>
    <row r="30" spans="1:102" x14ac:dyDescent="0.2">
      <c r="A30" s="32"/>
      <c r="B30" s="36"/>
      <c r="C30" s="36"/>
      <c r="D30" s="37"/>
      <c r="E30" s="38"/>
      <c r="F30" s="78"/>
      <c r="G30" s="62"/>
      <c r="H30" s="64"/>
      <c r="I30" s="63"/>
      <c r="J30" s="64"/>
    </row>
    <row r="31" spans="1:102" x14ac:dyDescent="0.2">
      <c r="A31" s="32">
        <f>A274</f>
        <v>0</v>
      </c>
      <c r="B31" s="36"/>
      <c r="C31" s="36"/>
      <c r="D31" s="58" t="s">
        <v>51</v>
      </c>
      <c r="E31" s="38"/>
      <c r="F31" s="78"/>
      <c r="G31" s="62"/>
      <c r="H31" s="64"/>
      <c r="I31" s="63"/>
      <c r="J31" s="64"/>
      <c r="K31" s="1" t="s">
        <v>37</v>
      </c>
      <c r="Y31" s="1">
        <v>12</v>
      </c>
      <c r="Z31" s="1">
        <v>0</v>
      </c>
      <c r="AA31" s="1">
        <v>35</v>
      </c>
      <c r="AX31" s="1">
        <v>4</v>
      </c>
      <c r="AY31" s="1">
        <f>IF(AX31=1,H31,0)</f>
        <v>0</v>
      </c>
      <c r="AZ31" s="1">
        <f>IF(AX31=2,H31,0)</f>
        <v>0</v>
      </c>
      <c r="BA31" s="1">
        <f>IF(AX31=3,H31,0)</f>
        <v>0</v>
      </c>
      <c r="BB31" s="1">
        <f>IF(AX31=4,H31,0)</f>
        <v>0</v>
      </c>
      <c r="BC31" s="1">
        <f>IF(AX31=5,H31,0)</f>
        <v>0</v>
      </c>
      <c r="CX31" s="1">
        <v>0</v>
      </c>
    </row>
    <row r="32" spans="1:102" ht="32.25" x14ac:dyDescent="0.2">
      <c r="A32" s="32"/>
      <c r="B32" s="36"/>
      <c r="C32" s="36"/>
      <c r="D32" s="58" t="s">
        <v>52</v>
      </c>
      <c r="E32" s="38"/>
      <c r="F32" s="78"/>
      <c r="G32" s="62"/>
      <c r="H32" s="64"/>
      <c r="I32" s="63"/>
      <c r="J32" s="64"/>
    </row>
    <row r="33" spans="1:102" s="22" customFormat="1" ht="22.5" x14ac:dyDescent="0.2">
      <c r="A33" s="32">
        <f>A29+1</f>
        <v>21</v>
      </c>
      <c r="B33" s="36"/>
      <c r="C33" s="59" t="s">
        <v>45</v>
      </c>
      <c r="D33" s="37" t="s">
        <v>53</v>
      </c>
      <c r="E33" s="38" t="s">
        <v>8</v>
      </c>
      <c r="F33" s="78">
        <v>16</v>
      </c>
      <c r="G33" s="91"/>
      <c r="H33" s="62">
        <f t="shared" ref="H33:H37" si="3">F33*G33</f>
        <v>0</v>
      </c>
      <c r="I33" s="91"/>
      <c r="J33" s="62">
        <f t="shared" ref="J33:J37" si="4">F33*I33</f>
        <v>0</v>
      </c>
    </row>
    <row r="34" spans="1:102" s="22" customFormat="1" ht="22.5" x14ac:dyDescent="0.2">
      <c r="A34" s="32">
        <f>A33+1</f>
        <v>22</v>
      </c>
      <c r="B34" s="36"/>
      <c r="C34" s="59" t="s">
        <v>46</v>
      </c>
      <c r="D34" s="37" t="s">
        <v>68</v>
      </c>
      <c r="E34" s="38" t="s">
        <v>8</v>
      </c>
      <c r="F34" s="78">
        <v>1</v>
      </c>
      <c r="G34" s="91"/>
      <c r="H34" s="62">
        <f t="shared" si="3"/>
        <v>0</v>
      </c>
      <c r="I34" s="91"/>
      <c r="J34" s="62">
        <f t="shared" si="4"/>
        <v>0</v>
      </c>
    </row>
    <row r="35" spans="1:102" s="22" customFormat="1" x14ac:dyDescent="0.2">
      <c r="A35" s="32">
        <f t="shared" ref="A35:A39" si="5">A34+1</f>
        <v>23</v>
      </c>
      <c r="B35" s="36"/>
      <c r="C35" s="59" t="s">
        <v>47</v>
      </c>
      <c r="D35" s="37" t="s">
        <v>50</v>
      </c>
      <c r="E35" s="38" t="s">
        <v>8</v>
      </c>
      <c r="F35" s="78">
        <v>1</v>
      </c>
      <c r="G35" s="91"/>
      <c r="H35" s="62">
        <f t="shared" si="3"/>
        <v>0</v>
      </c>
      <c r="I35" s="91"/>
      <c r="J35" s="62">
        <f t="shared" si="4"/>
        <v>0</v>
      </c>
    </row>
    <row r="36" spans="1:102" s="22" customFormat="1" x14ac:dyDescent="0.2">
      <c r="A36" s="32">
        <f t="shared" si="5"/>
        <v>24</v>
      </c>
      <c r="B36" s="36"/>
      <c r="C36" s="59"/>
      <c r="D36" s="37" t="s">
        <v>71</v>
      </c>
      <c r="E36" s="38" t="s">
        <v>8</v>
      </c>
      <c r="F36" s="78">
        <v>2</v>
      </c>
      <c r="G36" s="91"/>
      <c r="H36" s="62">
        <f t="shared" si="3"/>
        <v>0</v>
      </c>
      <c r="I36" s="91"/>
      <c r="J36" s="62">
        <f t="shared" si="4"/>
        <v>0</v>
      </c>
    </row>
    <row r="37" spans="1:102" s="22" customFormat="1" ht="22.5" x14ac:dyDescent="0.2">
      <c r="A37" s="32">
        <f t="shared" si="5"/>
        <v>25</v>
      </c>
      <c r="B37" s="36"/>
      <c r="C37" s="59" t="s">
        <v>48</v>
      </c>
      <c r="D37" s="37" t="s">
        <v>49</v>
      </c>
      <c r="E37" s="38" t="s">
        <v>8</v>
      </c>
      <c r="F37" s="78">
        <v>1</v>
      </c>
      <c r="G37" s="91"/>
      <c r="H37" s="62">
        <f t="shared" si="3"/>
        <v>0</v>
      </c>
      <c r="I37" s="91"/>
      <c r="J37" s="62">
        <f t="shared" si="4"/>
        <v>0</v>
      </c>
    </row>
    <row r="38" spans="1:102" s="22" customFormat="1" x14ac:dyDescent="0.2">
      <c r="A38" s="32">
        <f t="shared" si="5"/>
        <v>26</v>
      </c>
      <c r="B38" s="36"/>
      <c r="C38" s="36"/>
      <c r="D38" s="37"/>
      <c r="E38" s="38"/>
      <c r="F38" s="78"/>
      <c r="G38" s="89"/>
      <c r="H38" s="64"/>
      <c r="I38" s="89"/>
      <c r="J38" s="64"/>
    </row>
    <row r="39" spans="1:102" s="22" customFormat="1" x14ac:dyDescent="0.2">
      <c r="A39" s="32">
        <f t="shared" si="5"/>
        <v>27</v>
      </c>
      <c r="B39" s="36"/>
      <c r="C39" s="36"/>
      <c r="D39" s="37" t="s">
        <v>18</v>
      </c>
      <c r="E39" s="38" t="s">
        <v>12</v>
      </c>
      <c r="F39" s="78">
        <v>30</v>
      </c>
      <c r="G39" s="91"/>
      <c r="H39" s="62">
        <f t="shared" ref="H39:H46" si="6">F39*G39</f>
        <v>0</v>
      </c>
      <c r="I39" s="91"/>
      <c r="J39" s="62">
        <f t="shared" ref="J39:J46" si="7">F39*I39</f>
        <v>0</v>
      </c>
    </row>
    <row r="40" spans="1:102" s="22" customFormat="1" x14ac:dyDescent="0.2">
      <c r="A40" s="32">
        <f>A39+1</f>
        <v>28</v>
      </c>
      <c r="B40" s="36"/>
      <c r="C40" s="36"/>
      <c r="D40" s="37" t="s">
        <v>36</v>
      </c>
      <c r="E40" s="38" t="s">
        <v>12</v>
      </c>
      <c r="F40" s="78">
        <v>30</v>
      </c>
      <c r="G40" s="91"/>
      <c r="H40" s="62">
        <f t="shared" si="6"/>
        <v>0</v>
      </c>
      <c r="I40" s="91"/>
      <c r="J40" s="62">
        <f t="shared" si="7"/>
        <v>0</v>
      </c>
    </row>
    <row r="41" spans="1:102" s="22" customFormat="1" x14ac:dyDescent="0.2">
      <c r="A41" s="32">
        <f>A40+1</f>
        <v>29</v>
      </c>
      <c r="B41" s="36"/>
      <c r="C41" s="36"/>
      <c r="D41" s="37" t="s">
        <v>69</v>
      </c>
      <c r="E41" s="38" t="s">
        <v>12</v>
      </c>
      <c r="F41" s="78">
        <v>30</v>
      </c>
      <c r="G41" s="91"/>
      <c r="H41" s="62">
        <f t="shared" si="6"/>
        <v>0</v>
      </c>
      <c r="I41" s="91"/>
      <c r="J41" s="62">
        <f t="shared" si="7"/>
        <v>0</v>
      </c>
    </row>
    <row r="42" spans="1:102" s="22" customFormat="1" x14ac:dyDescent="0.2">
      <c r="A42" s="32">
        <f>A39+1</f>
        <v>28</v>
      </c>
      <c r="B42" s="36"/>
      <c r="C42" s="36"/>
      <c r="D42" s="37" t="s">
        <v>42</v>
      </c>
      <c r="E42" s="38" t="s">
        <v>12</v>
      </c>
      <c r="F42" s="78">
        <v>10</v>
      </c>
      <c r="G42" s="91"/>
      <c r="H42" s="62">
        <f t="shared" si="6"/>
        <v>0</v>
      </c>
      <c r="I42" s="91"/>
      <c r="J42" s="62">
        <f t="shared" si="7"/>
        <v>0</v>
      </c>
    </row>
    <row r="43" spans="1:102" s="22" customFormat="1" x14ac:dyDescent="0.2">
      <c r="A43" s="32">
        <f>A40+1</f>
        <v>29</v>
      </c>
      <c r="B43" s="36"/>
      <c r="C43" s="36"/>
      <c r="D43" s="37" t="s">
        <v>20</v>
      </c>
      <c r="E43" s="38" t="s">
        <v>12</v>
      </c>
      <c r="F43" s="78">
        <v>50</v>
      </c>
      <c r="G43" s="91"/>
      <c r="H43" s="62">
        <f t="shared" si="6"/>
        <v>0</v>
      </c>
      <c r="I43" s="91"/>
      <c r="J43" s="62">
        <f t="shared" si="7"/>
        <v>0</v>
      </c>
    </row>
    <row r="44" spans="1:102" x14ac:dyDescent="0.2">
      <c r="A44" s="32">
        <f t="shared" ref="A44:A46" si="8">A42+1</f>
        <v>29</v>
      </c>
      <c r="B44" s="36"/>
      <c r="C44" s="36"/>
      <c r="D44" s="37" t="s">
        <v>70</v>
      </c>
      <c r="E44" s="38" t="s">
        <v>12</v>
      </c>
      <c r="F44" s="78">
        <v>50</v>
      </c>
      <c r="G44" s="91"/>
      <c r="H44" s="62">
        <f t="shared" si="6"/>
        <v>0</v>
      </c>
      <c r="I44" s="91"/>
      <c r="J44" s="62">
        <f t="shared" si="7"/>
        <v>0</v>
      </c>
      <c r="Y44" s="1">
        <v>12</v>
      </c>
      <c r="Z44" s="1">
        <v>0</v>
      </c>
      <c r="AA44" s="1">
        <v>89</v>
      </c>
      <c r="AX44" s="1">
        <v>4</v>
      </c>
      <c r="AY44" s="1">
        <f>IF(AX44=1,#REF!,0)</f>
        <v>0</v>
      </c>
      <c r="AZ44" s="1">
        <f>IF(AX44=2,#REF!,0)</f>
        <v>0</v>
      </c>
      <c r="BA44" s="1">
        <f>IF(AX44=3,#REF!,0)</f>
        <v>0</v>
      </c>
      <c r="BB44" s="1" t="e">
        <f>IF(AX44=4,#REF!,0)</f>
        <v>#REF!</v>
      </c>
      <c r="BC44" s="1">
        <f>IF(AX44=5,#REF!,0)</f>
        <v>0</v>
      </c>
      <c r="CX44" s="1">
        <v>0</v>
      </c>
    </row>
    <row r="45" spans="1:102" x14ac:dyDescent="0.2">
      <c r="A45" s="32">
        <f t="shared" si="8"/>
        <v>30</v>
      </c>
      <c r="B45" s="36"/>
      <c r="C45" s="36"/>
      <c r="D45" s="37" t="s">
        <v>21</v>
      </c>
      <c r="E45" s="38" t="s">
        <v>12</v>
      </c>
      <c r="F45" s="78">
        <v>200</v>
      </c>
      <c r="G45" s="91"/>
      <c r="H45" s="62">
        <f t="shared" si="6"/>
        <v>0</v>
      </c>
      <c r="I45" s="91"/>
      <c r="J45" s="62">
        <f t="shared" si="7"/>
        <v>0</v>
      </c>
    </row>
    <row r="46" spans="1:102" x14ac:dyDescent="0.2">
      <c r="A46" s="32">
        <f t="shared" si="8"/>
        <v>30</v>
      </c>
      <c r="B46" s="36"/>
      <c r="C46" s="36"/>
      <c r="D46" s="37" t="s">
        <v>19</v>
      </c>
      <c r="E46" s="38" t="s">
        <v>12</v>
      </c>
      <c r="F46" s="78">
        <v>30</v>
      </c>
      <c r="G46" s="91"/>
      <c r="H46" s="62">
        <f t="shared" si="6"/>
        <v>0</v>
      </c>
      <c r="I46" s="91"/>
      <c r="J46" s="62">
        <f t="shared" si="7"/>
        <v>0</v>
      </c>
      <c r="AY46" s="9">
        <f>SUM(AY9:AY44)</f>
        <v>0</v>
      </c>
      <c r="AZ46" s="9">
        <f>SUM(AZ9:AZ44)</f>
        <v>0</v>
      </c>
      <c r="BA46" s="9">
        <f>SUM(BA9:BA44)</f>
        <v>0</v>
      </c>
      <c r="BB46" s="9" t="e">
        <f>SUM(BB9:BB44)</f>
        <v>#REF!</v>
      </c>
      <c r="BC46" s="9">
        <f>SUM(BC9:BC44)</f>
        <v>0</v>
      </c>
    </row>
    <row r="47" spans="1:102" x14ac:dyDescent="0.2">
      <c r="A47" s="32"/>
      <c r="B47" s="36"/>
      <c r="C47" s="36"/>
      <c r="D47" s="37"/>
      <c r="E47" s="38"/>
      <c r="F47" s="64"/>
      <c r="G47" s="62"/>
      <c r="H47" s="64"/>
      <c r="I47" s="63"/>
      <c r="J47" s="64"/>
      <c r="AY47" s="9"/>
      <c r="AZ47" s="9"/>
      <c r="BA47" s="9"/>
      <c r="BB47" s="9"/>
      <c r="BC47" s="9"/>
    </row>
    <row r="48" spans="1:102" x14ac:dyDescent="0.2">
      <c r="A48" s="49"/>
      <c r="B48" s="50" t="s">
        <v>9</v>
      </c>
      <c r="C48" s="50"/>
      <c r="D48" s="51" t="str">
        <f>CONCATENATE(B7," ",D7)</f>
        <v>M21 Elektromontáže</v>
      </c>
      <c r="E48" s="52"/>
      <c r="F48" s="65"/>
      <c r="G48" s="66"/>
      <c r="H48" s="66">
        <f>SUM(H9:H46)</f>
        <v>0</v>
      </c>
      <c r="I48" s="79"/>
      <c r="J48" s="66">
        <f>SUM(J9:J46)</f>
        <v>0</v>
      </c>
    </row>
    <row r="49" spans="1:10" x14ac:dyDescent="0.2">
      <c r="A49" s="32"/>
      <c r="B49" s="39"/>
      <c r="C49" s="39"/>
      <c r="D49" s="40"/>
      <c r="E49" s="29"/>
      <c r="F49" s="64"/>
      <c r="G49" s="62"/>
      <c r="H49" s="80"/>
      <c r="I49" s="81"/>
      <c r="J49" s="82"/>
    </row>
    <row r="50" spans="1:10" x14ac:dyDescent="0.2">
      <c r="A50" s="32"/>
      <c r="B50" s="45"/>
      <c r="C50" s="45"/>
      <c r="D50" s="46"/>
      <c r="E50" s="48"/>
      <c r="F50" s="64"/>
      <c r="G50" s="62"/>
      <c r="H50" s="67"/>
      <c r="I50" s="62"/>
      <c r="J50" s="83"/>
    </row>
    <row r="51" spans="1:10" x14ac:dyDescent="0.2">
      <c r="A51" s="32"/>
      <c r="B51" s="45"/>
      <c r="C51" s="45"/>
      <c r="D51" s="40" t="s">
        <v>25</v>
      </c>
      <c r="E51" s="48"/>
      <c r="F51" s="64"/>
      <c r="G51" s="62"/>
      <c r="H51" s="67"/>
      <c r="I51" s="62"/>
      <c r="J51" s="83"/>
    </row>
    <row r="52" spans="1:10" x14ac:dyDescent="0.2">
      <c r="A52" s="32">
        <f>A46+1</f>
        <v>31</v>
      </c>
      <c r="B52" s="45"/>
      <c r="C52" s="45"/>
      <c r="D52" s="48" t="s">
        <v>41</v>
      </c>
      <c r="E52" s="48" t="s">
        <v>24</v>
      </c>
      <c r="F52" s="76">
        <v>1</v>
      </c>
      <c r="G52" s="90"/>
      <c r="H52" s="62">
        <f t="shared" ref="H52:H53" si="9">F52*G52</f>
        <v>0</v>
      </c>
      <c r="I52" s="75"/>
      <c r="J52" s="62">
        <f t="shared" ref="J52:J53" si="10">F52*I52</f>
        <v>0</v>
      </c>
    </row>
    <row r="53" spans="1:10" x14ac:dyDescent="0.2">
      <c r="A53" s="32">
        <f t="shared" ref="A53:A64" si="11">A52+1</f>
        <v>32</v>
      </c>
      <c r="B53" s="45"/>
      <c r="C53" s="45"/>
      <c r="D53" s="48" t="s">
        <v>26</v>
      </c>
      <c r="E53" s="48" t="s">
        <v>24</v>
      </c>
      <c r="F53" s="76">
        <v>1</v>
      </c>
      <c r="G53" s="90"/>
      <c r="H53" s="62">
        <f t="shared" si="9"/>
        <v>0</v>
      </c>
      <c r="I53" s="75"/>
      <c r="J53" s="62">
        <f t="shared" si="10"/>
        <v>0</v>
      </c>
    </row>
    <row r="54" spans="1:10" x14ac:dyDescent="0.2">
      <c r="A54" s="32"/>
      <c r="B54" s="45"/>
      <c r="C54" s="45"/>
      <c r="D54" s="56"/>
      <c r="E54" s="48"/>
      <c r="F54" s="64"/>
      <c r="G54" s="62"/>
      <c r="H54" s="67"/>
      <c r="I54" s="62"/>
      <c r="J54" s="64"/>
    </row>
    <row r="55" spans="1:10" x14ac:dyDescent="0.2">
      <c r="A55" s="49"/>
      <c r="B55" s="53" t="s">
        <v>9</v>
      </c>
      <c r="C55" s="53"/>
      <c r="D55" s="51" t="s">
        <v>25</v>
      </c>
      <c r="E55" s="55"/>
      <c r="F55" s="65"/>
      <c r="G55" s="66"/>
      <c r="H55" s="68">
        <f>H52+H53</f>
        <v>0</v>
      </c>
      <c r="I55" s="66"/>
      <c r="J55" s="84"/>
    </row>
    <row r="56" spans="1:10" x14ac:dyDescent="0.2">
      <c r="A56" s="32"/>
      <c r="B56" s="45"/>
      <c r="C56" s="45"/>
      <c r="D56" s="46"/>
      <c r="E56" s="48"/>
      <c r="F56" s="64"/>
      <c r="G56" s="62"/>
      <c r="H56" s="67"/>
      <c r="I56" s="62"/>
      <c r="J56" s="83"/>
    </row>
    <row r="57" spans="1:10" x14ac:dyDescent="0.2">
      <c r="A57" s="32"/>
      <c r="B57" s="45"/>
      <c r="C57" s="45"/>
      <c r="D57" s="46" t="s">
        <v>0</v>
      </c>
      <c r="E57" s="48"/>
      <c r="F57" s="64"/>
      <c r="G57" s="62"/>
      <c r="H57" s="67"/>
      <c r="I57" s="62"/>
      <c r="J57" s="83"/>
    </row>
    <row r="58" spans="1:10" x14ac:dyDescent="0.2">
      <c r="A58" s="32">
        <f>A53+1</f>
        <v>33</v>
      </c>
      <c r="B58" s="45"/>
      <c r="C58" s="45"/>
      <c r="D58" s="48" t="s">
        <v>27</v>
      </c>
      <c r="E58" s="48" t="s">
        <v>24</v>
      </c>
      <c r="F58" s="76">
        <v>1</v>
      </c>
      <c r="G58" s="90"/>
      <c r="H58" s="62">
        <f t="shared" ref="H58:H64" si="12">F58*G58</f>
        <v>0</v>
      </c>
      <c r="I58" s="75"/>
      <c r="J58" s="62">
        <f t="shared" ref="J58:J64" si="13">F58*I58</f>
        <v>0</v>
      </c>
    </row>
    <row r="59" spans="1:10" x14ac:dyDescent="0.2">
      <c r="A59" s="32">
        <f t="shared" si="11"/>
        <v>34</v>
      </c>
      <c r="B59" s="45"/>
      <c r="C59" s="45"/>
      <c r="D59" s="48" t="s">
        <v>28</v>
      </c>
      <c r="E59" s="48" t="s">
        <v>24</v>
      </c>
      <c r="F59" s="76">
        <v>1</v>
      </c>
      <c r="G59" s="90"/>
      <c r="H59" s="62">
        <f t="shared" si="12"/>
        <v>0</v>
      </c>
      <c r="I59" s="75"/>
      <c r="J59" s="62">
        <f t="shared" si="13"/>
        <v>0</v>
      </c>
    </row>
    <row r="60" spans="1:10" x14ac:dyDescent="0.2">
      <c r="A60" s="32">
        <f t="shared" si="11"/>
        <v>35</v>
      </c>
      <c r="B60" s="45"/>
      <c r="C60" s="45"/>
      <c r="D60" s="48" t="s">
        <v>29</v>
      </c>
      <c r="E60" s="48" t="s">
        <v>24</v>
      </c>
      <c r="F60" s="76">
        <v>1</v>
      </c>
      <c r="G60" s="90"/>
      <c r="H60" s="62">
        <f t="shared" si="12"/>
        <v>0</v>
      </c>
      <c r="I60" s="75"/>
      <c r="J60" s="62">
        <f t="shared" si="13"/>
        <v>0</v>
      </c>
    </row>
    <row r="61" spans="1:10" x14ac:dyDescent="0.2">
      <c r="A61" s="32">
        <f t="shared" si="11"/>
        <v>36</v>
      </c>
      <c r="B61" s="45"/>
      <c r="C61" s="45"/>
      <c r="D61" s="48" t="s">
        <v>30</v>
      </c>
      <c r="E61" s="48" t="s">
        <v>24</v>
      </c>
      <c r="F61" s="76">
        <v>1</v>
      </c>
      <c r="G61" s="90"/>
      <c r="H61" s="62">
        <f t="shared" si="12"/>
        <v>0</v>
      </c>
      <c r="I61" s="75"/>
      <c r="J61" s="62">
        <f t="shared" si="13"/>
        <v>0</v>
      </c>
    </row>
    <row r="62" spans="1:10" x14ac:dyDescent="0.2">
      <c r="A62" s="32">
        <f t="shared" si="11"/>
        <v>37</v>
      </c>
      <c r="B62" s="45"/>
      <c r="C62" s="45"/>
      <c r="D62" s="47" t="s">
        <v>31</v>
      </c>
      <c r="E62" s="48" t="s">
        <v>24</v>
      </c>
      <c r="F62" s="76">
        <v>1</v>
      </c>
      <c r="G62" s="90"/>
      <c r="H62" s="62">
        <f t="shared" si="12"/>
        <v>0</v>
      </c>
      <c r="I62" s="75"/>
      <c r="J62" s="62">
        <f t="shared" si="13"/>
        <v>0</v>
      </c>
    </row>
    <row r="63" spans="1:10" x14ac:dyDescent="0.2">
      <c r="A63" s="32">
        <f t="shared" si="11"/>
        <v>38</v>
      </c>
      <c r="B63" s="45"/>
      <c r="C63" s="45"/>
      <c r="D63" s="47" t="s">
        <v>32</v>
      </c>
      <c r="E63" s="48" t="s">
        <v>24</v>
      </c>
      <c r="F63" s="76">
        <v>1</v>
      </c>
      <c r="G63" s="90"/>
      <c r="H63" s="62">
        <f t="shared" si="12"/>
        <v>0</v>
      </c>
      <c r="I63" s="75"/>
      <c r="J63" s="62">
        <f t="shared" si="13"/>
        <v>0</v>
      </c>
    </row>
    <row r="64" spans="1:10" x14ac:dyDescent="0.2">
      <c r="A64" s="32">
        <f t="shared" si="11"/>
        <v>39</v>
      </c>
      <c r="B64" s="45"/>
      <c r="C64" s="45"/>
      <c r="D64" s="47" t="s">
        <v>33</v>
      </c>
      <c r="E64" s="48" t="s">
        <v>8</v>
      </c>
      <c r="F64" s="76">
        <v>1</v>
      </c>
      <c r="G64" s="90"/>
      <c r="H64" s="62">
        <f t="shared" si="12"/>
        <v>0</v>
      </c>
      <c r="I64" s="75"/>
      <c r="J64" s="62">
        <f t="shared" si="13"/>
        <v>0</v>
      </c>
    </row>
    <row r="65" spans="1:10" x14ac:dyDescent="0.2">
      <c r="A65" s="49"/>
      <c r="B65" s="53" t="s">
        <v>9</v>
      </c>
      <c r="C65" s="53"/>
      <c r="D65" s="54" t="s">
        <v>0</v>
      </c>
      <c r="E65" s="55"/>
      <c r="F65" s="65"/>
      <c r="G65" s="66"/>
      <c r="H65" s="68">
        <f>SUM(H58:H64)</f>
        <v>0</v>
      </c>
      <c r="I65" s="66"/>
      <c r="J65" s="70"/>
    </row>
    <row r="66" spans="1:10" x14ac:dyDescent="0.2">
      <c r="A66" s="49"/>
      <c r="B66" s="53" t="s">
        <v>67</v>
      </c>
      <c r="C66" s="53"/>
      <c r="D66" s="54"/>
      <c r="E66" s="55"/>
      <c r="F66" s="65"/>
      <c r="G66" s="66"/>
      <c r="H66" s="69">
        <f>H48+H55+H65</f>
        <v>0</v>
      </c>
      <c r="I66" s="66"/>
      <c r="J66" s="69">
        <f>J48+J55+J65</f>
        <v>0</v>
      </c>
    </row>
    <row r="67" spans="1:10" x14ac:dyDescent="0.2">
      <c r="F67" s="2"/>
    </row>
    <row r="68" spans="1:10" x14ac:dyDescent="0.2">
      <c r="F68" s="2"/>
    </row>
    <row r="69" spans="1:10" x14ac:dyDescent="0.2">
      <c r="F69" s="2"/>
    </row>
    <row r="70" spans="1:10" x14ac:dyDescent="0.2">
      <c r="F70" s="2"/>
    </row>
    <row r="71" spans="1:10" x14ac:dyDescent="0.2">
      <c r="F71" s="2"/>
    </row>
    <row r="72" spans="1:10" x14ac:dyDescent="0.2">
      <c r="F72" s="2"/>
    </row>
    <row r="73" spans="1:10" x14ac:dyDescent="0.2">
      <c r="F73" s="2"/>
      <c r="I73" s="1"/>
    </row>
    <row r="74" spans="1:10" x14ac:dyDescent="0.2">
      <c r="F74" s="2"/>
      <c r="I74" s="1"/>
    </row>
    <row r="75" spans="1:10" x14ac:dyDescent="0.2">
      <c r="F75" s="2"/>
      <c r="I75" s="1"/>
    </row>
    <row r="76" spans="1:10" x14ac:dyDescent="0.2">
      <c r="F76" s="2"/>
      <c r="I76" s="1"/>
    </row>
    <row r="77" spans="1:10" x14ac:dyDescent="0.2">
      <c r="F77" s="2"/>
      <c r="I77" s="1"/>
    </row>
    <row r="78" spans="1:10" x14ac:dyDescent="0.2">
      <c r="B78" s="10"/>
      <c r="C78" s="10"/>
      <c r="D78" s="10"/>
      <c r="E78" s="10"/>
      <c r="F78" s="18"/>
      <c r="G78" s="10"/>
      <c r="H78" s="10"/>
      <c r="I78" s="1"/>
    </row>
    <row r="79" spans="1:10" x14ac:dyDescent="0.2">
      <c r="B79" s="10"/>
      <c r="C79" s="10"/>
      <c r="D79" s="10"/>
      <c r="E79" s="10"/>
      <c r="F79" s="18"/>
      <c r="G79" s="10"/>
      <c r="H79" s="10"/>
      <c r="I79" s="1"/>
    </row>
    <row r="80" spans="1:10" x14ac:dyDescent="0.2">
      <c r="B80" s="10"/>
      <c r="C80" s="10"/>
      <c r="D80" s="10"/>
      <c r="E80" s="10"/>
      <c r="F80" s="18"/>
      <c r="G80" s="10"/>
      <c r="H80" s="10"/>
      <c r="I80" s="1"/>
    </row>
    <row r="81" spans="2:9" x14ac:dyDescent="0.2">
      <c r="B81" s="10"/>
      <c r="C81" s="10"/>
      <c r="D81" s="10"/>
      <c r="E81" s="10"/>
      <c r="F81" s="18"/>
      <c r="G81" s="10"/>
      <c r="H81" s="10"/>
      <c r="I81" s="1"/>
    </row>
    <row r="82" spans="2:9" x14ac:dyDescent="0.2">
      <c r="F82" s="2"/>
      <c r="I82" s="1"/>
    </row>
    <row r="83" spans="2:9" x14ac:dyDescent="0.2">
      <c r="F83" s="2"/>
      <c r="I83" s="1"/>
    </row>
    <row r="84" spans="2:9" x14ac:dyDescent="0.2">
      <c r="F84" s="2"/>
      <c r="I84" s="1"/>
    </row>
    <row r="85" spans="2:9" x14ac:dyDescent="0.2">
      <c r="F85" s="2"/>
      <c r="I85" s="1"/>
    </row>
    <row r="86" spans="2:9" x14ac:dyDescent="0.2">
      <c r="F86" s="2"/>
      <c r="I86" s="1"/>
    </row>
    <row r="87" spans="2:9" x14ac:dyDescent="0.2">
      <c r="F87" s="2"/>
      <c r="I87" s="1"/>
    </row>
    <row r="88" spans="2:9" x14ac:dyDescent="0.2">
      <c r="F88" s="2"/>
      <c r="I88" s="1"/>
    </row>
    <row r="89" spans="2:9" x14ac:dyDescent="0.2">
      <c r="F89" s="2"/>
      <c r="I89" s="1"/>
    </row>
    <row r="90" spans="2:9" x14ac:dyDescent="0.2">
      <c r="F90" s="2"/>
      <c r="I90" s="1"/>
    </row>
    <row r="91" spans="2:9" x14ac:dyDescent="0.2">
      <c r="F91" s="2"/>
      <c r="I91" s="1"/>
    </row>
    <row r="92" spans="2:9" x14ac:dyDescent="0.2">
      <c r="F92" s="2"/>
      <c r="I92" s="1"/>
    </row>
    <row r="93" spans="2:9" x14ac:dyDescent="0.2">
      <c r="F93" s="2"/>
      <c r="I93" s="1"/>
    </row>
    <row r="94" spans="2:9" x14ac:dyDescent="0.2">
      <c r="F94" s="2"/>
      <c r="I94" s="1"/>
    </row>
    <row r="95" spans="2:9" x14ac:dyDescent="0.2">
      <c r="F95" s="2"/>
      <c r="I95" s="1"/>
    </row>
    <row r="96" spans="2:9" x14ac:dyDescent="0.2">
      <c r="F96" s="2"/>
      <c r="I96" s="1"/>
    </row>
    <row r="97" spans="1:9" x14ac:dyDescent="0.2">
      <c r="A97" s="11"/>
      <c r="F97" s="2"/>
      <c r="I97" s="1"/>
    </row>
    <row r="98" spans="1:9" x14ac:dyDescent="0.2">
      <c r="A98" s="10"/>
      <c r="F98" s="2"/>
      <c r="I98" s="1"/>
    </row>
    <row r="99" spans="1:9" x14ac:dyDescent="0.2">
      <c r="A99" s="15"/>
      <c r="F99" s="2"/>
      <c r="I99" s="1"/>
    </row>
    <row r="100" spans="1:9" x14ac:dyDescent="0.2">
      <c r="A100" s="10"/>
      <c r="F100" s="2"/>
      <c r="I100" s="1"/>
    </row>
    <row r="101" spans="1:9" x14ac:dyDescent="0.2">
      <c r="A101" s="10"/>
      <c r="F101" s="2"/>
      <c r="I101" s="1"/>
    </row>
    <row r="102" spans="1:9" x14ac:dyDescent="0.2">
      <c r="A102" s="10"/>
      <c r="F102" s="2"/>
      <c r="I102" s="1"/>
    </row>
    <row r="103" spans="1:9" x14ac:dyDescent="0.2">
      <c r="A103" s="10"/>
      <c r="F103" s="2"/>
      <c r="I103" s="1"/>
    </row>
    <row r="104" spans="1:9" x14ac:dyDescent="0.2">
      <c r="A104" s="10"/>
      <c r="F104" s="2"/>
      <c r="I104" s="1"/>
    </row>
    <row r="105" spans="1:9" x14ac:dyDescent="0.2">
      <c r="A105" s="10"/>
      <c r="F105" s="2"/>
      <c r="I105" s="1"/>
    </row>
    <row r="106" spans="1:9" x14ac:dyDescent="0.2">
      <c r="A106" s="10"/>
      <c r="F106" s="2"/>
      <c r="I106" s="1"/>
    </row>
    <row r="107" spans="1:9" x14ac:dyDescent="0.2">
      <c r="A107" s="10"/>
      <c r="F107" s="2"/>
      <c r="I107" s="1"/>
    </row>
    <row r="108" spans="1:9" x14ac:dyDescent="0.2">
      <c r="A108" s="10"/>
      <c r="F108" s="2"/>
      <c r="I108" s="1"/>
    </row>
    <row r="109" spans="1:9" x14ac:dyDescent="0.2">
      <c r="A109" s="10"/>
      <c r="F109" s="2"/>
      <c r="I109" s="1"/>
    </row>
    <row r="110" spans="1:9" x14ac:dyDescent="0.2">
      <c r="A110" s="10"/>
      <c r="F110" s="2"/>
      <c r="I110" s="1"/>
    </row>
    <row r="111" spans="1:9" x14ac:dyDescent="0.2">
      <c r="A111" s="10"/>
      <c r="F111" s="2"/>
      <c r="I111" s="1"/>
    </row>
    <row r="112" spans="1:9" x14ac:dyDescent="0.2">
      <c r="F112" s="2"/>
      <c r="I112" s="1"/>
    </row>
    <row r="113" spans="2:9" x14ac:dyDescent="0.2">
      <c r="B113" s="11"/>
      <c r="C113" s="11"/>
      <c r="F113" s="8"/>
      <c r="I113" s="1"/>
    </row>
    <row r="114" spans="2:9" x14ac:dyDescent="0.2">
      <c r="B114" s="10"/>
      <c r="C114" s="10"/>
      <c r="D114" s="13"/>
      <c r="E114" s="13"/>
      <c r="F114" s="60"/>
      <c r="G114" s="13"/>
      <c r="H114" s="14"/>
      <c r="I114" s="1"/>
    </row>
    <row r="115" spans="2:9" x14ac:dyDescent="0.2">
      <c r="B115" s="15"/>
      <c r="C115" s="15"/>
      <c r="D115" s="10"/>
      <c r="E115" s="10"/>
      <c r="F115" s="61"/>
      <c r="G115" s="10"/>
      <c r="H115" s="10"/>
      <c r="I115" s="1"/>
    </row>
    <row r="116" spans="2:9" x14ac:dyDescent="0.2">
      <c r="B116" s="10"/>
      <c r="C116" s="10"/>
      <c r="D116" s="10"/>
      <c r="E116" s="10"/>
      <c r="F116" s="16"/>
      <c r="G116" s="10"/>
      <c r="H116" s="10"/>
      <c r="I116" s="1"/>
    </row>
    <row r="117" spans="2:9" x14ac:dyDescent="0.2">
      <c r="B117" s="10"/>
      <c r="C117" s="10"/>
      <c r="D117" s="10"/>
      <c r="E117" s="10"/>
      <c r="F117" s="16"/>
      <c r="G117" s="10"/>
      <c r="H117" s="10"/>
      <c r="I117" s="1"/>
    </row>
    <row r="118" spans="2:9" x14ac:dyDescent="0.2">
      <c r="B118" s="10"/>
      <c r="C118" s="10"/>
      <c r="D118" s="10"/>
      <c r="E118" s="10"/>
      <c r="F118" s="16"/>
      <c r="G118" s="10"/>
      <c r="H118" s="10"/>
      <c r="I118" s="1"/>
    </row>
    <row r="119" spans="2:9" x14ac:dyDescent="0.2">
      <c r="B119" s="10"/>
      <c r="C119" s="10"/>
      <c r="D119" s="10"/>
      <c r="E119" s="10"/>
      <c r="F119" s="16"/>
      <c r="G119" s="10"/>
      <c r="H119" s="10"/>
      <c r="I119" s="1"/>
    </row>
    <row r="120" spans="2:9" x14ac:dyDescent="0.2">
      <c r="B120" s="10"/>
      <c r="C120" s="10"/>
      <c r="D120" s="10"/>
      <c r="E120" s="10"/>
      <c r="F120" s="16"/>
      <c r="G120" s="10"/>
      <c r="H120" s="10"/>
      <c r="I120" s="1"/>
    </row>
    <row r="121" spans="2:9" x14ac:dyDescent="0.2">
      <c r="B121" s="10"/>
      <c r="C121" s="10"/>
      <c r="D121" s="10"/>
      <c r="E121" s="10"/>
      <c r="F121" s="16"/>
      <c r="G121" s="10"/>
      <c r="H121" s="10"/>
      <c r="I121" s="1"/>
    </row>
    <row r="122" spans="2:9" x14ac:dyDescent="0.2">
      <c r="B122" s="10"/>
      <c r="C122" s="10"/>
      <c r="D122" s="10"/>
      <c r="E122" s="10"/>
      <c r="F122" s="16"/>
      <c r="G122" s="10"/>
      <c r="H122" s="10"/>
      <c r="I122" s="1"/>
    </row>
    <row r="123" spans="2:9" x14ac:dyDescent="0.2">
      <c r="B123" s="10"/>
      <c r="C123" s="10"/>
      <c r="D123" s="10"/>
      <c r="E123" s="10"/>
      <c r="F123" s="16"/>
      <c r="G123" s="10"/>
      <c r="H123" s="10"/>
      <c r="I123" s="1"/>
    </row>
    <row r="124" spans="2:9" x14ac:dyDescent="0.2">
      <c r="B124" s="10"/>
      <c r="C124" s="10"/>
      <c r="D124" s="10"/>
      <c r="E124" s="10"/>
      <c r="F124" s="16"/>
      <c r="G124" s="10"/>
      <c r="H124" s="10"/>
      <c r="I124" s="1"/>
    </row>
    <row r="125" spans="2:9" x14ac:dyDescent="0.2">
      <c r="B125" s="10"/>
      <c r="C125" s="10"/>
      <c r="D125" s="10"/>
      <c r="E125" s="10"/>
      <c r="F125" s="16"/>
      <c r="G125" s="10"/>
      <c r="H125" s="10"/>
      <c r="I125" s="1"/>
    </row>
    <row r="126" spans="2:9" x14ac:dyDescent="0.2">
      <c r="B126" s="10"/>
      <c r="C126" s="10"/>
      <c r="D126" s="10"/>
      <c r="E126" s="10"/>
      <c r="F126" s="16"/>
      <c r="G126" s="10"/>
      <c r="H126" s="10"/>
      <c r="I126" s="1"/>
    </row>
    <row r="127" spans="2:9" x14ac:dyDescent="0.2">
      <c r="B127" s="10"/>
      <c r="C127" s="10"/>
      <c r="D127" s="10"/>
      <c r="E127" s="10"/>
      <c r="F127" s="16"/>
      <c r="G127" s="10"/>
      <c r="H127" s="10"/>
      <c r="I127" s="1"/>
    </row>
  </sheetData>
  <sheetProtection password="DD4F" sheet="1" objects="1" scenarios="1"/>
  <mergeCells count="6">
    <mergeCell ref="G5:H5"/>
    <mergeCell ref="I5:J5"/>
    <mergeCell ref="A1:H1"/>
    <mergeCell ref="A3:B3"/>
    <mergeCell ref="A4:B4"/>
    <mergeCell ref="F4:H4"/>
  </mergeCells>
  <printOptions gridLinesSet="0"/>
  <pageMargins left="0.59055118110236227" right="0.39370078740157483" top="0.19685039370078741" bottom="0.39370078740157483" header="0" footer="0.19685039370078741"/>
  <pageSetup paperSize="9" scale="98" orientation="landscape" r:id="rId1"/>
  <headerFooter alignWithMargins="0"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Rozpočet_Položky</vt:lpstr>
      <vt:lpstr>Rozpočet_Položky!Názvy_tisku</vt:lpstr>
      <vt:lpstr>Rozpočet_Položky!Oblast_tisku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Skarek</cp:lastModifiedBy>
  <cp:lastPrinted>2015-06-11T12:21:57Z</cp:lastPrinted>
  <dcterms:created xsi:type="dcterms:W3CDTF">2013-05-21T09:58:30Z</dcterms:created>
  <dcterms:modified xsi:type="dcterms:W3CDTF">2015-06-11T13:07:46Z</dcterms:modified>
</cp:coreProperties>
</file>